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.klaudija.sili\Downloads\"/>
    </mc:Choice>
  </mc:AlternateContent>
  <xr:revisionPtr revIDLastSave="0" documentId="13_ncr:1_{FFFADAA5-F84D-4CC5-9F19-F50A9CD708C2}" xr6:coauthVersionLast="47" xr6:coauthVersionMax="47" xr10:uidLastSave="{00000000-0000-0000-0000-000000000000}"/>
  <bookViews>
    <workbookView xWindow="19090" yWindow="-110" windowWidth="19420" windowHeight="11500" xr2:uid="{E905D2A4-D80E-4735-9FD3-57B59296406D}"/>
  </bookViews>
  <sheets>
    <sheet name="Sheet1" sheetId="1" r:id="rId1"/>
  </sheets>
  <definedNames>
    <definedName name="_xlnm._FilterDatabase" localSheetId="0" hidden="1">Sheet1!$A$1:$O$813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1" i="1" l="1"/>
  <c r="D801" i="1"/>
  <c r="C801" i="1"/>
  <c r="B801" i="1"/>
  <c r="K782" i="1"/>
  <c r="K779" i="1" s="1"/>
  <c r="F782" i="1"/>
  <c r="E782" i="1"/>
  <c r="D782" i="1"/>
  <c r="C782" i="1"/>
  <c r="B782" i="1"/>
  <c r="K771" i="1"/>
  <c r="K770" i="1" s="1"/>
  <c r="K721" i="1"/>
  <c r="K697" i="1"/>
  <c r="K689" i="1"/>
  <c r="K660" i="1"/>
  <c r="K600" i="1"/>
  <c r="K593" i="1"/>
  <c r="K589" i="1"/>
  <c r="K581" i="1"/>
  <c r="K576" i="1"/>
  <c r="K553" i="1"/>
  <c r="K535" i="1"/>
  <c r="K500" i="1"/>
  <c r="K488" i="1"/>
  <c r="K487" i="1" s="1"/>
  <c r="K453" i="1"/>
  <c r="K452" i="1" s="1"/>
  <c r="K440" i="1"/>
  <c r="K436" i="1"/>
  <c r="K433" i="1"/>
  <c r="K431" i="1"/>
  <c r="K425" i="1"/>
  <c r="K423" i="1"/>
  <c r="K420" i="1"/>
  <c r="K417" i="1"/>
  <c r="K411" i="1"/>
  <c r="K409" i="1"/>
  <c r="K403" i="1"/>
  <c r="K400" i="1"/>
  <c r="K389" i="1"/>
  <c r="K385" i="1"/>
  <c r="K380" i="1"/>
  <c r="K374" i="1"/>
  <c r="K369" i="1"/>
  <c r="K367" i="1"/>
  <c r="K356" i="1"/>
  <c r="K346" i="1"/>
  <c r="K316" i="1"/>
  <c r="K309" i="1"/>
  <c r="K308" i="1" s="1"/>
  <c r="K299" i="1"/>
  <c r="K298" i="1" s="1"/>
  <c r="K290" i="1"/>
  <c r="K283" i="1"/>
  <c r="K274" i="1"/>
  <c r="K268" i="1"/>
  <c r="K264" i="1" s="1"/>
  <c r="K254" i="1"/>
  <c r="K253" i="1" s="1"/>
  <c r="K234" i="1"/>
  <c r="K222" i="1"/>
  <c r="K220" i="1"/>
  <c r="K212" i="1"/>
  <c r="K209" i="1"/>
  <c r="K207" i="1"/>
  <c r="K200" i="1"/>
  <c r="K195" i="1"/>
  <c r="K193" i="1"/>
  <c r="K189" i="1"/>
  <c r="K175" i="1"/>
  <c r="K163" i="1"/>
  <c r="K159" i="1"/>
  <c r="K89" i="1"/>
  <c r="K88" i="1" s="1"/>
  <c r="K82" i="1"/>
  <c r="K81" i="1" s="1"/>
  <c r="K76" i="1"/>
  <c r="K72" i="1"/>
  <c r="K48" i="1"/>
  <c r="K45" i="1"/>
  <c r="K40" i="1"/>
  <c r="K37" i="1"/>
  <c r="K30" i="1"/>
  <c r="K26" i="1"/>
  <c r="K24" i="1"/>
  <c r="K14" i="1"/>
  <c r="K12" i="1"/>
  <c r="K5" i="1"/>
  <c r="K315" i="1" l="1"/>
  <c r="K4" i="1"/>
  <c r="K499" i="1"/>
  <c r="K23" i="1"/>
  <c r="K273" i="1"/>
  <c r="K743" i="1"/>
  <c r="K696" i="1"/>
  <c r="K695" i="1" s="1"/>
  <c r="K39" i="1"/>
  <c r="K552" i="1"/>
  <c r="K158" i="1"/>
  <c r="K355" i="1"/>
  <c r="K47" i="1"/>
  <c r="K451" i="1" l="1"/>
  <c r="K252" i="1"/>
  <c r="K3" i="1"/>
</calcChain>
</file>

<file path=xl/sharedStrings.xml><?xml version="1.0" encoding="utf-8"?>
<sst xmlns="http://schemas.openxmlformats.org/spreadsheetml/2006/main" count="806" uniqueCount="801">
  <si>
    <t>FUNGICĪDI UN BAKTEROCĪDI</t>
  </si>
  <si>
    <t>NEORGANISKIE FUNGICĪDI</t>
  </si>
  <si>
    <t>VARA SAVIENOJUMI</t>
  </si>
  <si>
    <t>BORDO ŠĶIDRUMS</t>
  </si>
  <si>
    <t>VARA HIDROKSĪDS</t>
  </si>
  <si>
    <t>VARA (I) OKSĪDS</t>
  </si>
  <si>
    <t>VARA OKSIHLORĪDS</t>
  </si>
  <si>
    <t>TRĪSBĀZU VARA SULFĀTS</t>
  </si>
  <si>
    <t>CITUR NEKLASIFICĒTI CITI VARA SĀĻI</t>
  </si>
  <si>
    <t>NEORGANISKAIS SĒRS</t>
  </si>
  <si>
    <t>SĒRS</t>
  </si>
  <si>
    <t>CITI NEORGANISKIE FUNGICĪDI</t>
  </si>
  <si>
    <t>SĒRKAĻĶIS (KALCIJA POLISULFĪDS)</t>
  </si>
  <si>
    <t>KĀLIJA JODĪDS</t>
  </si>
  <si>
    <t>KĀLIJA FOSFONĀTI (IEPRIEKŠ KĀLIJA FOSFĪTS)</t>
  </si>
  <si>
    <t>KĀLIJA TIOCIANĀTS</t>
  </si>
  <si>
    <t>DINĀTRIJA FOSFĪTS</t>
  </si>
  <si>
    <t>KĀLIJA HIDROGĒNKARBONĀTS</t>
  </si>
  <si>
    <t>NĀTRIJA HIDROGĒNKARBONĀTS</t>
  </si>
  <si>
    <t>CITUR NEKLASIFICĒTI CITI NEORGANISKIE FUNGICĪDI</t>
  </si>
  <si>
    <t>FUNGICĪDI, KURU PAMATĀ IR KARBAMĀTI UN DITIOKARBAMĀTI</t>
  </si>
  <si>
    <t>KARBANILĀTA FUNGICĪDI</t>
  </si>
  <si>
    <t>DIETOFENKARBS</t>
  </si>
  <si>
    <t>KARBAMĀTA FUNGICĪDI</t>
  </si>
  <si>
    <t>BENTIAVALIKARBS</t>
  </si>
  <si>
    <t>IPROVALIKARBS</t>
  </si>
  <si>
    <t>PROPAMOKARBS</t>
  </si>
  <si>
    <t>DITIOKARBAMĀTA FUNGICĪDI</t>
  </si>
  <si>
    <t>MANKOCEBS</t>
  </si>
  <si>
    <t>MANEBS</t>
  </si>
  <si>
    <t>METIRAMS</t>
  </si>
  <si>
    <t>PROPINEBS</t>
  </si>
  <si>
    <t>TIRĀMS</t>
  </si>
  <si>
    <t>CIRĀMS</t>
  </si>
  <si>
    <t>CITI FUNGICĪDI, KURU PAMATĀ IR KARBAMĀTI UN DITIOKARBAMĀTI</t>
  </si>
  <si>
    <t>CITUR NEKLASIFICĒTI CITI FUNGICĪDI, KURU PAMATĀ IR KARBAMĀTI UN DITIOKARBAMĀTI</t>
  </si>
  <si>
    <t>FUNGICĪDI, KURU PAMATĀ IR BENZIMIDAZOLI</t>
  </si>
  <si>
    <t>BENZIMIDAZOLA FUNGICĪDI</t>
  </si>
  <si>
    <t>Karbendazīms</t>
  </si>
  <si>
    <t>Furberidazols</t>
  </si>
  <si>
    <t>Tiabendazols</t>
  </si>
  <si>
    <t>Metiltiofanāts</t>
  </si>
  <si>
    <t>CITI FUNGICĪDI, KURU PAMATĀ IR BENZIMIDAZOLI</t>
  </si>
  <si>
    <t>CITUR NEKLASIFICĒTI CITI FUNGICĪDI, KURU PAMATĀ IR BENZIMIDAZOLI</t>
  </si>
  <si>
    <t>FUNGICĪDI, KURU PAMATĀ IR IMIDAZOLI UN TRIAZOLI</t>
  </si>
  <si>
    <t>KONAZOLA FUNGICĪDI</t>
  </si>
  <si>
    <t>BITERTANOLS</t>
  </si>
  <si>
    <t>BROMUKONAZOLS</t>
  </si>
  <si>
    <t>CIPROKONAZOLS</t>
  </si>
  <si>
    <t>DIFENOKONAZOLS</t>
  </si>
  <si>
    <t>EPOKSIKONAZOLS</t>
  </si>
  <si>
    <t>ETRIDIAZOLS</t>
  </si>
  <si>
    <t>FENBUKONAZOLS</t>
  </si>
  <si>
    <t>FLUKVINKONAZOLS</t>
  </si>
  <si>
    <t>FLUSILAZOLS</t>
  </si>
  <si>
    <t>FLUTRIAFOLS</t>
  </si>
  <si>
    <t>IMAZALILS (ENILKONAZOLS)</t>
  </si>
  <si>
    <t>IPKONAZOLS</t>
  </si>
  <si>
    <t>METKONAZOLS</t>
  </si>
  <si>
    <t>MIKLOBUTANILS</t>
  </si>
  <si>
    <t>PENKONAZOLS</t>
  </si>
  <si>
    <t>PROPIKONAZOLS</t>
  </si>
  <si>
    <t>PROTIOKONAZOLS</t>
  </si>
  <si>
    <t>TEBUKONAZOLS</t>
  </si>
  <si>
    <t>TETRAKONAZOLS</t>
  </si>
  <si>
    <t>TRIADIMENOLS</t>
  </si>
  <si>
    <t>TRIFLUMIZOLS</t>
  </si>
  <si>
    <t>TRITIKONAZOLS</t>
  </si>
  <si>
    <t>MEFENTRIFLUKONAZOLS</t>
  </si>
  <si>
    <t>IMIDAZOLA FUNGICĪDI</t>
  </si>
  <si>
    <t>CIAZOFAMĪDS</t>
  </si>
  <si>
    <t>FENAMIDONS</t>
  </si>
  <si>
    <t>TRIAZOKSĪDS</t>
  </si>
  <si>
    <t>CITI FUNGICĪDI, KURU PAMATĀ IR IMIDAZOLI UN TRIAZOLI</t>
  </si>
  <si>
    <t>AMETOKTRADĪNS</t>
  </si>
  <si>
    <t>AMISULBROMS</t>
  </si>
  <si>
    <t>TRICIKLAZOLS</t>
  </si>
  <si>
    <t>CITUR NEKLASIFICĒTI CITI FUNGICĪDI, KURU PAMATĀ IR IMIDAZOLI UN TRIAZOLI</t>
  </si>
  <si>
    <t>FUNGICĪDI, KURU PAMATĀ IR MORFOLĪNI</t>
  </si>
  <si>
    <t>MORFOLĪNA FUNGICĪDI</t>
  </si>
  <si>
    <t>DIMETOMORFS</t>
  </si>
  <si>
    <t>DODEMORFS</t>
  </si>
  <si>
    <t>FENPROPIMORFS</t>
  </si>
  <si>
    <t>CITI FUNGICĪDI, KURU PAMATĀ IR MORFOLĪNI</t>
  </si>
  <si>
    <t>CITUR NEKLASIFICĒTI CITI FUNGICĪDI, KURU PAMATĀ IR MORFOLĪNI</t>
  </si>
  <si>
    <t>MIKROBIOLOĢISKAS VAI BOTĀNISKAS IZCELSMES FUNGICĪDI</t>
  </si>
  <si>
    <t>MIKROBIOLOĢISKIE FUNGICĪDI</t>
  </si>
  <si>
    <t>AMPELOMYCES QUISQUALIS CELMS AQ10</t>
  </si>
  <si>
    <t>AUREOBASIDIUM PULLULANSAUREOBASIDIUM PULLULANS (CELMS DSM 14940-1)</t>
  </si>
  <si>
    <t>AUREOBASIDIUM PULLULANS CELMS DSM 14940</t>
  </si>
  <si>
    <t>AUREOBASIDIUM PULLULANS CELMS DSM 14941</t>
  </si>
  <si>
    <t>BACILLUS AMYLOLIQUEFACIENS (IEPRIEKŠ SUBTILIS QST 713) CELMS AQ 713</t>
  </si>
  <si>
    <t>CONIOTHYRIUM MINITANS CELMS CON/M/91-08</t>
  </si>
  <si>
    <t>CLONOSTACHYS ROSEA (IEPRIEKŠ GLIOCLADIUM CATENULATUM) CELMS J1446</t>
  </si>
  <si>
    <t>PSEUDOMONAS CHLORORAPHIS CELMS MA342</t>
  </si>
  <si>
    <t>PSEUDOZYMA FLOCCULOSA</t>
  </si>
  <si>
    <t>TRICHODERMA HARZIANUM RIFAI (T-22) (item 908)</t>
  </si>
  <si>
    <t>TRICHODERMA HARZIANUM CELMS T-22</t>
  </si>
  <si>
    <t>TRICHODERMA HARZIANUM CELMS POSTENIS 908</t>
  </si>
  <si>
    <t>CANDIDA OLEOPHILA CELMS O</t>
  </si>
  <si>
    <t>PHLEBIOPSIS GIGANTEA (VAIRĀKI CELMI)</t>
  </si>
  <si>
    <t>PHLEBIOPSIS GIGANTEA CELMS FOC PG 410.3</t>
  </si>
  <si>
    <t>PHLEBIOPSIS GIGANTEA CELMS VRA 1835</t>
  </si>
  <si>
    <t>PHLEBIOPSIS GIGANTEA CELMS VRA 1984</t>
  </si>
  <si>
    <t>PSEUDOMONAS SP. CELMS DSMZ 13134</t>
  </si>
  <si>
    <t>PYTHIUM OLIGANDRUM CELMS M1</t>
  </si>
  <si>
    <t>STREPTOMYCES (IEPRIEKŠ STREPTOMYCES GRISEOVIRIDIS) CELMS K61</t>
  </si>
  <si>
    <t>TRICHODERMA ATROVIRIDE (ICC012) (T25) (TV1) (IEPRIEKŠ T. HARZIANUM)</t>
  </si>
  <si>
    <t>TRICHODERMA ASPERELLUM (IEPRIEKŠ T. HARZIANUM) CELMS ICC012</t>
  </si>
  <si>
    <t>TRICHODERMA ASPERELLUM (IEPRIEKŠ T. VIRIDE) CELMS T25</t>
  </si>
  <si>
    <t>TRICHODERMA ASPERELLUM (IEPRIEKŠ T. VIRIDE) CELMS TV1</t>
  </si>
  <si>
    <t>TRICHODERMA ASPERELLUM (CELMS T34)</t>
  </si>
  <si>
    <t>TRICHODERMA ATROVIRIDE (IMI 206040) (T 11) (IEPRIEKŠ TRICHODERMA HARZIANUM)</t>
  </si>
  <si>
    <t>TRICHODERMA ATROVIRIDE (IEPRIEKŠ T. HARZIANUM) CELMS IMI 206040</t>
  </si>
  <si>
    <t>TRICHODERMA ATROVIRIDE (IEPRIEKŠ T. HARZIANUM) CELMS T11</t>
  </si>
  <si>
    <t>TRICHODERMA ATROVIRIDE CELMS I-1237</t>
  </si>
  <si>
    <t>TRICHODERMA GAMSII (IEPRIEKŠ T. VIRIDE) CELMS ICC080</t>
  </si>
  <si>
    <t>TRICHODERMA POLYSPORUM (IMI 206039)</t>
  </si>
  <si>
    <t>VERTICILLIUM ALBO-ATRUM (IEPRIEKŠ VERTICILLIUM DAHLIAE) CELMS WCS850</t>
  </si>
  <si>
    <t>BACILLUS AMYLOLIQUEFACIENS CELMS MBI 600</t>
  </si>
  <si>
    <t>BACILLUS AMYLOLIQUEFACIENS CELMS FZB24</t>
  </si>
  <si>
    <t>SACCHAROMYCES CEREVISIAE CELMS LAS02</t>
  </si>
  <si>
    <t>TRICHODERMA ATROVIRIDE CELMS SC1</t>
  </si>
  <si>
    <t>BACILLUS AMYLOLIQUEFACIENS SUBSP. PLANTARUM CELMS D747</t>
  </si>
  <si>
    <t>BACILLUS PUMILUS QST CELMS 2808</t>
  </si>
  <si>
    <t>METSCHNIKOWIA FRUCTICOLA CELMS NRRL Y-27328</t>
  </si>
  <si>
    <t>STREPTOMYCES LYDICUS WYEC 108</t>
  </si>
  <si>
    <t>ABE-IT 56</t>
  </si>
  <si>
    <t>BACILLUS SUBTILIS CELMS IAB/BS03</t>
  </si>
  <si>
    <t>ASPERGILLUS FLAVUS CELMS MUCL 54911</t>
  </si>
  <si>
    <t>VERTICILLIUM NONALFAFAE</t>
  </si>
  <si>
    <t>BOTĀNISKIE FUNGICĪDI</t>
  </si>
  <si>
    <t>EIGENOLS</t>
  </si>
  <si>
    <t>GERANIOLS</t>
  </si>
  <si>
    <t>TIMOLS</t>
  </si>
  <si>
    <t>TĒJAS KOKA EKSTRAKTS</t>
  </si>
  <si>
    <t>LAMINARĪNS</t>
  </si>
  <si>
    <t>FEN 560 (SIERA AMOLIŅA SĒKLU PULVERIS)</t>
  </si>
  <si>
    <t>REYNOUTRIA SACCHALINENSIS EKSTRAKTS</t>
  </si>
  <si>
    <t>CITI MIKROBIOLOĢISKAS VAI BOTĀNISKAS IZCELSMES FUNGICĪDI</t>
  </si>
  <si>
    <t>CEREVIZĀNS</t>
  </si>
  <si>
    <t>CITUR NEKLASIFCĒTI CITI MIKROBIOLOĢISKAS VAI BOTĀNISKAS IZCELSMES FUNGICĪDI</t>
  </si>
  <si>
    <t>BAKTERICĪDI</t>
  </si>
  <si>
    <t>NEORGANISKIE BAKTERICĪDI</t>
  </si>
  <si>
    <t>NĀTRIJA HIPOHLORĪTS</t>
  </si>
  <si>
    <t>ALUMĪNIJA SULFĀTS</t>
  </si>
  <si>
    <t>CITI BAKTERICĪDI</t>
  </si>
  <si>
    <t>KASUGAMICĪNS</t>
  </si>
  <si>
    <t>STREPTOMICĪNS</t>
  </si>
  <si>
    <t>ALUMĪNIJA KĀLIJA SULFĀTA DODEKAHIDRĀTS</t>
  </si>
  <si>
    <t>CITI FUNGICĪDI UN BAKTERICĪDI</t>
  </si>
  <si>
    <t>ALIFĀTISKĀ SLĀPEKĻA FUNGICĪDI</t>
  </si>
  <si>
    <t>CIMOKSANILS</t>
  </si>
  <si>
    <t>DODĪNS</t>
  </si>
  <si>
    <t>GUAZATĪNS</t>
  </si>
  <si>
    <t>AMĪDA FUNGICĪDI</t>
  </si>
  <si>
    <t>CIFLUFENAMĪDS</t>
  </si>
  <si>
    <t>FLUOPIKOLĪDS</t>
  </si>
  <si>
    <t>PROHLORAZS</t>
  </si>
  <si>
    <t>SILTIOFAMS</t>
  </si>
  <si>
    <t>ZOKSAMĪDS</t>
  </si>
  <si>
    <t>MANDIPROPAMĪDS</t>
  </si>
  <si>
    <t>PENTIOPIRĀDS</t>
  </si>
  <si>
    <t>BENZVINDIFLUPĪRS</t>
  </si>
  <si>
    <t>IZOFETAMĪDS</t>
  </si>
  <si>
    <t>MANDESTROBĪNS</t>
  </si>
  <si>
    <t>FLUOPIRAMS</t>
  </si>
  <si>
    <t>ANILĪDA FUNGICĪDI</t>
  </si>
  <si>
    <t>BENALAKSILS</t>
  </si>
  <si>
    <t>BOSKALĪDS</t>
  </si>
  <si>
    <t>KARBOKSĪNS</t>
  </si>
  <si>
    <t>FENHEKSAMĪDS</t>
  </si>
  <si>
    <t>FLUTOLANILS</t>
  </si>
  <si>
    <t>METALAKSILS-M</t>
  </si>
  <si>
    <t>METALAKSILS</t>
  </si>
  <si>
    <t>BENALAKSILS-M</t>
  </si>
  <si>
    <t>BIKSAFĒNS</t>
  </si>
  <si>
    <t>IZOPIRAZĀMS</t>
  </si>
  <si>
    <t>FLUKSAPIROKSĀDS</t>
  </si>
  <si>
    <t>PENFLUFĒNS</t>
  </si>
  <si>
    <t>SEDAKSĀNS</t>
  </si>
  <si>
    <t>AROMĀTISKIE FUNGICĪDI</t>
  </si>
  <si>
    <t>HLORTALONILS</t>
  </si>
  <si>
    <t>DIKLORĀNS</t>
  </si>
  <si>
    <t>2,5-DIHLORBENZOSKĀBES METILESTERIS</t>
  </si>
  <si>
    <t>DIKARBOKSIMĪDA FUNGICĪDI</t>
  </si>
  <si>
    <t>IPRODIONS</t>
  </si>
  <si>
    <t>DINITROANILĪNA FUNGICĪDI</t>
  </si>
  <si>
    <t>FLUAZINĀMS</t>
  </si>
  <si>
    <t>DINITROFENOLA FUNGICĪDI</t>
  </si>
  <si>
    <t>DINOKAPS</t>
  </si>
  <si>
    <t>MEPTILDINOKAPS</t>
  </si>
  <si>
    <t>FOSFORORGANISKIE FUNGICĪDI</t>
  </si>
  <si>
    <t>FOSETILS</t>
  </si>
  <si>
    <t>TOLKLOFOSMETILS</t>
  </si>
  <si>
    <t>OKSAZOLA FUNGICĪDI</t>
  </si>
  <si>
    <t>FAMOKSADONS</t>
  </si>
  <si>
    <t>HIMEKSAZOLS</t>
  </si>
  <si>
    <t>OKSATIAPIPROLĪNS</t>
  </si>
  <si>
    <t>FENILPIROLA FUNGICĪDI</t>
  </si>
  <si>
    <t>FLUDIOKSONILS</t>
  </si>
  <si>
    <t>FTALIMĪDA FUNGICĪDI</t>
  </si>
  <si>
    <t>KAPTĀNS</t>
  </si>
  <si>
    <t>FOLPETS</t>
  </si>
  <si>
    <t>PIRIMIDĪNA FUNGICĪDI</t>
  </si>
  <si>
    <t>BUPIRIMĀTS</t>
  </si>
  <si>
    <t>CIPRODINILS</t>
  </si>
  <si>
    <t>MEPANIPIRIMS</t>
  </si>
  <si>
    <t>PIRIMETANILS</t>
  </si>
  <si>
    <t>HINOLĪNA FUNGICĪDI</t>
  </si>
  <si>
    <t>8-HYDROXYQUINOLINE</t>
  </si>
  <si>
    <t>HINOKSIFĒNS</t>
  </si>
  <si>
    <t>HINONA FUNGICĪDI</t>
  </si>
  <si>
    <t>DITIANONS</t>
  </si>
  <si>
    <t>STROBILURĪNA FUNGICĪDI</t>
  </si>
  <si>
    <t>AZOKSISTROBĪNS</t>
  </si>
  <si>
    <t>DIMOKSISTROBĪNS</t>
  </si>
  <si>
    <t>FLUOKSASTROBĪNS</t>
  </si>
  <si>
    <t>METILKREZOKSIMS</t>
  </si>
  <si>
    <t>PIKOKSISTROBĪNS</t>
  </si>
  <si>
    <t>PIRAKLOSTROBĪNS</t>
  </si>
  <si>
    <t>TRIFLOKSISTROBĪNS</t>
  </si>
  <si>
    <t>FENPIKOKSAMĪDS (IEPRIEKŠ LISERFENVALPĪRS)</t>
  </si>
  <si>
    <t>URĪNVIELAS FUNGICĪDI</t>
  </si>
  <si>
    <t>PENCIKURONS</t>
  </si>
  <si>
    <t>URĪNVIELA</t>
  </si>
  <si>
    <t>NEKLASIFICĒTI FUNGICĪDI</t>
  </si>
  <si>
    <t>2-FENILFENOLS (TOSTARP TĀDI SĀĻI KĀ NĀTRIJA SĀLS)</t>
  </si>
  <si>
    <t>ACIBENZOLAR-S-METILS</t>
  </si>
  <si>
    <t>L-ASKORBĪNSKĀBE</t>
  </si>
  <si>
    <t>BENZOSKĀBE</t>
  </si>
  <si>
    <t>FENPROPIDĪNS</t>
  </si>
  <si>
    <t>METRAFENONS</t>
  </si>
  <si>
    <t>PIRIOFENONS</t>
  </si>
  <si>
    <t>SPIROKSAMĪNS</t>
  </si>
  <si>
    <t>DIDECILDIMETILAMONIJA HLORĪDS</t>
  </si>
  <si>
    <t>PROKVINAZIDS</t>
  </si>
  <si>
    <t>VALIFENALĀTS (IEPRIEKŠ VALIFENALS)</t>
  </si>
  <si>
    <t>DIMETILDISULFĪDS</t>
  </si>
  <si>
    <t>COS-OGA</t>
  </si>
  <si>
    <t>FLUTIANILS</t>
  </si>
  <si>
    <t>FENPIRAZAMĪNS</t>
  </si>
  <si>
    <t>CITUR NEKLASIFICĒTI CITI FUNGICĪDI UN BAKTERICĪDI</t>
  </si>
  <si>
    <t>HEBICĪDI, ZĀLES UN SŪNU IZNĪCINĀTĀJI</t>
  </si>
  <si>
    <t>HERBICĪDI, KURU PAMATĀ IR FENOKSI-FITOHORMONI</t>
  </si>
  <si>
    <t>FENOKSI HERBICĪDI</t>
  </si>
  <si>
    <t>2,4-D</t>
  </si>
  <si>
    <t>2,4-DB</t>
  </si>
  <si>
    <t>DIHLORPROPS-P</t>
  </si>
  <si>
    <t>MCPA</t>
  </si>
  <si>
    <t>MCPB</t>
  </si>
  <si>
    <t>MEKOPROPS</t>
  </si>
  <si>
    <t>MEKOPROPS-P</t>
  </si>
  <si>
    <t>CITI HERBICĪDI, KURU PAMATĀ IR FENOKSI-FITOHORMONI</t>
  </si>
  <si>
    <t>CITUR NEKLASIFICĒTI CITI HERBICĪDI, KURU PAMATĀ IR FENOKSI-FITOHORMONI</t>
  </si>
  <si>
    <t>HERBICĪDI, KURU PAMATĀ IR TRIAZĪNI UN TRIAZINONI</t>
  </si>
  <si>
    <t>TRIAZĪNA HERBICĪDI</t>
  </si>
  <si>
    <t>TERBUTILAZĪNS</t>
  </si>
  <si>
    <t>HEKSAZINONS</t>
  </si>
  <si>
    <t>TRIAZINONA HERBICĪDI</t>
  </si>
  <si>
    <t>METAMITRONS</t>
  </si>
  <si>
    <t>METRIBUZĪNS</t>
  </si>
  <si>
    <t>CITI HERBICĪDI, KURU PAMATĀ IR TRIAZĪNI UN TRIAZINONI</t>
  </si>
  <si>
    <t>CITUR NEKLASIFICĒTI CITI HERBICĪDI, KURU PAMATĀ IR TRIAZĪNI UN TRIAZINONI</t>
  </si>
  <si>
    <t>HERBICĪDI, KURU PAMATĀ IR AMĪDI UN ANILĪDI</t>
  </si>
  <si>
    <t>AMĪDA HERBICĪDI</t>
  </si>
  <si>
    <t>BEFLUBUTAMĪDS</t>
  </si>
  <si>
    <t>DIMETENAMĪDS-P</t>
  </si>
  <si>
    <t>IZOKSABENS</t>
  </si>
  <si>
    <t>NAPROPAMĪDS</t>
  </si>
  <si>
    <t>PENOKSULAMS</t>
  </si>
  <si>
    <t>PETOKSAMĪDS</t>
  </si>
  <si>
    <t>PROPIZAMĪDS</t>
  </si>
  <si>
    <t>PIROKSULAMS</t>
  </si>
  <si>
    <t>ANILĪDA HERBICĪDI</t>
  </si>
  <si>
    <t>DIFLUFENIKĀNS</t>
  </si>
  <si>
    <t>FLORASULĀMS</t>
  </si>
  <si>
    <t>FLUFENACETS</t>
  </si>
  <si>
    <t>METAZAHLORS</t>
  </si>
  <si>
    <t>METOSULAMS</t>
  </si>
  <si>
    <t>PROPANILS</t>
  </si>
  <si>
    <t>HLORACETANILĪDA HERBICĪDI</t>
  </si>
  <si>
    <t>ACETOHLORS</t>
  </si>
  <si>
    <t>DIMETAHLORS</t>
  </si>
  <si>
    <t>PROPIZOHLORS</t>
  </si>
  <si>
    <t>S-METOLAHLORS</t>
  </si>
  <si>
    <t>PRETILAHLORS</t>
  </si>
  <si>
    <t>CITI HERBICĪDI, KURU PAMATĀ IR AMĪDI UN ANILĪDI</t>
  </si>
  <si>
    <t>CITUR NEKLASIFICĒTI CITI HERBICĪDI, KURU PAMATĀ IR AMĪDI UN ANILĪDI</t>
  </si>
  <si>
    <t>HERBICĪDI, KURU PAMATĀ IR KARBAMĀTI UN BIS-KARBAMĀTI</t>
  </si>
  <si>
    <t>BIS-KARBAMĀTA HERBICĪDI</t>
  </si>
  <si>
    <t>HLORPROFAMS</t>
  </si>
  <si>
    <t>DESMEDIFAMS</t>
  </si>
  <si>
    <t>FENMEDIFĀMS</t>
  </si>
  <si>
    <t>KARBAMĀTA HERBICĪDI</t>
  </si>
  <si>
    <t>ASULĀMS</t>
  </si>
  <si>
    <t>KARBETAMĪDS</t>
  </si>
  <si>
    <t>CITI HERBICĪDI, KURU PAMATĀ IR KARBAMĀTI UN BIS-KARBAMĀTI</t>
  </si>
  <si>
    <t>CITUR NEKLASIFICĒTI CITI HERBICĪDI, KURU PAMATĀ IR KARBAMĀTI UN BIS-KARBAMĀTI</t>
  </si>
  <si>
    <t>HERBICĪDI, KURU PAMATĀ IR DINITROANILĪNA ATVASINĀJUMI</t>
  </si>
  <si>
    <t>DINITROANILĪNA HERBICĪDI</t>
  </si>
  <si>
    <t>BENFLURALĪNS</t>
  </si>
  <si>
    <t>PENDIMETALĪNS</t>
  </si>
  <si>
    <t>ORIZALĪNS</t>
  </si>
  <si>
    <t>CITI HERBICĪDI, KURU PAMATĀ IR DINITROANILĪNA ATVASINĀJUMI</t>
  </si>
  <si>
    <t>CITUR NEKLASIFICĒTI CITI HERBICĪDI, KURU PAMATĀ IR DINITROANILĪNA ATVASINĀJUMI</t>
  </si>
  <si>
    <t>HERBICĪDI, KURU PAMATĀ IR URĪNVIELAS, URACILA VAI SULFANILURĪNVIELAS ATVASINĀJUMI</t>
  </si>
  <si>
    <t>SULFANILURĪNVIELAS HERBICĪDI</t>
  </si>
  <si>
    <t>AMIDOSULFURONS</t>
  </si>
  <si>
    <t>AZIMSULFURONS</t>
  </si>
  <si>
    <t>BENSULFURONMETILS</t>
  </si>
  <si>
    <t>HLORSULFURONS</t>
  </si>
  <si>
    <t>ETOKSISULFURONS</t>
  </si>
  <si>
    <t>FLAZASULFURONS</t>
  </si>
  <si>
    <t>FLUPIRSULFURONMETILS</t>
  </si>
  <si>
    <t>FORAMSULFURONS</t>
  </si>
  <si>
    <t>IMAZOSULFURONS</t>
  </si>
  <si>
    <t>JODSULFURONS (NĀTRIJA METILJODSULFURONS)</t>
  </si>
  <si>
    <t>MEZOSULFURONS (MEZOSULFURONMETILS)</t>
  </si>
  <si>
    <t>METSULFURONMETILS</t>
  </si>
  <si>
    <t>NIKOSULFURONS</t>
  </si>
  <si>
    <t>OKSASULFURONS</t>
  </si>
  <si>
    <t>PROSULFURONS</t>
  </si>
  <si>
    <t>RIMSULFURONS</t>
  </si>
  <si>
    <t>SULFOSULFURONS</t>
  </si>
  <si>
    <t>TIFENSULFURONMETILS</t>
  </si>
  <si>
    <t>TRIASULFURONS</t>
  </si>
  <si>
    <t>TRIBENURONS (PAMATVIELA)</t>
  </si>
  <si>
    <t>TRIFLUSULFURONS</t>
  </si>
  <si>
    <t>TRITOSULFURONS</t>
  </si>
  <si>
    <t>ORTOSULFAMURONS</t>
  </si>
  <si>
    <t>ETAMETSULFURONMETILS</t>
  </si>
  <si>
    <t>HALOSULFURONMETILS</t>
  </si>
  <si>
    <t>TRIFLOKSISULFURONS</t>
  </si>
  <si>
    <t>URACILA HERBICĪDI</t>
  </si>
  <si>
    <t>LENACILS</t>
  </si>
  <si>
    <t>TERBACILS</t>
  </si>
  <si>
    <t>URĪNVIELAS HERBICĪDI</t>
  </si>
  <si>
    <t>HLOROTOLURONS</t>
  </si>
  <si>
    <t>DIURONS</t>
  </si>
  <si>
    <t>FLUOMETURONS</t>
  </si>
  <si>
    <t>IZOPROTURONS</t>
  </si>
  <si>
    <t>LINURONS</t>
  </si>
  <si>
    <t>METOBROMURONS</t>
  </si>
  <si>
    <t>CITI HERBICĪDI, KURU PAMATĀ IR URĪNVIELAS, URACILA VAI SULFANILURĪNVIELAS ATVASINĀJUMI</t>
  </si>
  <si>
    <t>CITUR NEKLASIFICĒTI CITI HERBICĪDI, KURU PAMATĀ IR URĪNVIELAS, URACILA VAI SULFANILURĪNVIELAS ATVASINĀJUMI</t>
  </si>
  <si>
    <t>CITI HERBICĪDI</t>
  </si>
  <si>
    <t>ARILOKSIFENOKSI-PROPIONA HERBICĪDI</t>
  </si>
  <si>
    <t>KLODINAFOPS</t>
  </si>
  <si>
    <t>CIHALOFOPBUTILS</t>
  </si>
  <si>
    <t>DIKLOFOPS (DIKLOFOPMETILS)</t>
  </si>
  <si>
    <t>FENOKSAPROPS-P</t>
  </si>
  <si>
    <t>FLUAZIFOPS-P</t>
  </si>
  <si>
    <t>HALOKSIFOPS-P (HALOKSIFOPA-P METILESTERIS)</t>
  </si>
  <si>
    <t>PROPAKVIZOFOPS</t>
  </si>
  <si>
    <t>KVIZALOFOPS-P</t>
  </si>
  <si>
    <t>ETIL-KVIZALOFOPS-P</t>
  </si>
  <si>
    <t>TEFURIL-KVIZALOFOPS-P</t>
  </si>
  <si>
    <t>BENZOFURĀNA HERBICĪDI</t>
  </si>
  <si>
    <t>ETOFUMEZĀTS</t>
  </si>
  <si>
    <t>BENZOSKĀBES HERBICĪDI</t>
  </si>
  <si>
    <t>DIKAMBA</t>
  </si>
  <si>
    <t>PIRITIOBAKA NĀTRIJS</t>
  </si>
  <si>
    <t>BIPIRIDĪLIJA HERBICĪDI</t>
  </si>
  <si>
    <t>DIKVATS</t>
  </si>
  <si>
    <t>CIKLOHEKSĀNDIONA HERBICĪDI</t>
  </si>
  <si>
    <t>KLETODIMS</t>
  </si>
  <si>
    <t>CIKLOKSIDIMS</t>
  </si>
  <si>
    <t>PROFOKSIDIMS</t>
  </si>
  <si>
    <t>TEPRALOKSIDIMS</t>
  </si>
  <si>
    <t>TRALKOKSIDIMS</t>
  </si>
  <si>
    <t>DIAZĪNA HERBICĪDI</t>
  </si>
  <si>
    <t>PIRIDĀTS</t>
  </si>
  <si>
    <t>DIKARBOKSIMĪDA HERBICĪDI</t>
  </si>
  <si>
    <t>CINIDONETILS</t>
  </si>
  <si>
    <t>FLUMIOKSAZĪNS</t>
  </si>
  <si>
    <t>DIFENILĒTERA HERBICĪDI</t>
  </si>
  <si>
    <t>AKLONIFĒNS</t>
  </si>
  <si>
    <t>BIFENOKS</t>
  </si>
  <si>
    <t>OKSIFLUORFĒNS</t>
  </si>
  <si>
    <t>IMIDAZOLINONA HERBICĪDI</t>
  </si>
  <si>
    <t>IMAZAMOKS</t>
  </si>
  <si>
    <t>NEORGANISKIE HERBICĪDI</t>
  </si>
  <si>
    <t>DZELZS SULFĀTS</t>
  </si>
  <si>
    <t>ISOKSAZOLA HERBICĪDI</t>
  </si>
  <si>
    <t>IZOKSAFLUTOLS</t>
  </si>
  <si>
    <t>TOPRAMEZONS</t>
  </si>
  <si>
    <t>NITRILA HERBICĪDI</t>
  </si>
  <si>
    <t>BROMOKSINILS</t>
  </si>
  <si>
    <t>DIHLOBENILS</t>
  </si>
  <si>
    <t>JOKSINILS</t>
  </si>
  <si>
    <t>FOSFORORGANISKIE HERBICĪDI</t>
  </si>
  <si>
    <t>GLUFOZINĀTAMONIJS</t>
  </si>
  <si>
    <t>GLIFOSĀTS</t>
  </si>
  <si>
    <t>FENILPIRAZOLA HERBICĪDI</t>
  </si>
  <si>
    <t>PINOKSADĒNS</t>
  </si>
  <si>
    <t>PIRAFLUFĒNETILS</t>
  </si>
  <si>
    <t>PIRIDAZINONA HERBICĪDI</t>
  </si>
  <si>
    <t>HLORIDAZONS</t>
  </si>
  <si>
    <t>FLURTAMONS</t>
  </si>
  <si>
    <t>PIRIDĪNKARBOKSAMĪDA HERBICĪDI</t>
  </si>
  <si>
    <t>PIKOLINAFĒNS</t>
  </si>
  <si>
    <t>PIRIDĪNKARBONSKĀBES HERBICĪDI</t>
  </si>
  <si>
    <t>KLOPIRALĪDS</t>
  </si>
  <si>
    <t>PIKLORĀMS</t>
  </si>
  <si>
    <t>HALAUKSIFĒNMETILS</t>
  </si>
  <si>
    <t>AMINOPIRALĪDS</t>
  </si>
  <si>
    <t>FLORPIRAUKISFĒNBENZILS</t>
  </si>
  <si>
    <t>PIRIDILOKSIETIĶSKĀBES HERBICĪDI</t>
  </si>
  <si>
    <t>FLUROKSIPĪRS</t>
  </si>
  <si>
    <t>TRIKLOPIRS</t>
  </si>
  <si>
    <t>HINOLĪNA HERBICĪDI</t>
  </si>
  <si>
    <t>KVINMERAKS</t>
  </si>
  <si>
    <t>KVINKLORAKS</t>
  </si>
  <si>
    <t>TIADIAZĪNA HERBICĪDI</t>
  </si>
  <si>
    <t>BENTAZONS</t>
  </si>
  <si>
    <t>TIOKARBAMĀTA HERBICĪDI</t>
  </si>
  <si>
    <t>MOLINĀTS</t>
  </si>
  <si>
    <t>PROSULFOKARBS</t>
  </si>
  <si>
    <t>TRIALLĀTS</t>
  </si>
  <si>
    <t>TRIAZOLA HERBICĪDI</t>
  </si>
  <si>
    <t>AMITROLS</t>
  </si>
  <si>
    <t>TRIAZOLINONA HERBICĪDI</t>
  </si>
  <si>
    <t>KARFENTRAZONETILS</t>
  </si>
  <si>
    <t>TRIAZOLONA HERBICĪDI</t>
  </si>
  <si>
    <t>PROPOKSIKARBAZONS (PROPOKSIKARBAZONNĀTRIJS)</t>
  </si>
  <si>
    <t>TIĒNKARBAZONS</t>
  </si>
  <si>
    <t>TRIKETONA HERBICĪDI</t>
  </si>
  <si>
    <t>MEZOTRIONS</t>
  </si>
  <si>
    <t>SULKOTRIONS</t>
  </si>
  <si>
    <t>TEMBOTRIONS</t>
  </si>
  <si>
    <t>NEKLASIFICĒTI HERBICĪDI</t>
  </si>
  <si>
    <t>ETIĶSKĀBE</t>
  </si>
  <si>
    <t>BISPIRIBAKS</t>
  </si>
  <si>
    <t>KLOMAZONS</t>
  </si>
  <si>
    <t>FLUROHLORIDONS</t>
  </si>
  <si>
    <t>OKSADIARGILS</t>
  </si>
  <si>
    <t>OKSADIAZONS</t>
  </si>
  <si>
    <t>PELARGONSKĀBE</t>
  </si>
  <si>
    <t>KVINOKLAMĪNS</t>
  </si>
  <si>
    <t>CITUR NEKLASIFICĒTI CITI NEKLASIFICĒTI HERBICĪDI, ZĀLES UN SŪNU IZNĪCINĀTĀJI</t>
  </si>
  <si>
    <t>INSEKTICĪDI UN AKARICĪDI</t>
  </si>
  <si>
    <t>INSEKTICĪDI, KURU PAMATĀ IR PIRETROĪDI</t>
  </si>
  <si>
    <t>PIRETROĪDU INSEKTICĪDI</t>
  </si>
  <si>
    <t>AKRINATRĪNS</t>
  </si>
  <si>
    <t>ALFA-CIPERMETRĪNS</t>
  </si>
  <si>
    <t>BETA-CIFLUTRĪNS</t>
  </si>
  <si>
    <t>BIFENTRĪNS</t>
  </si>
  <si>
    <t>CIFLUTRĪNS</t>
  </si>
  <si>
    <t>CIPERMETRĪNS</t>
  </si>
  <si>
    <t>DELTAMETRĪNS</t>
  </si>
  <si>
    <t>ESFENVALERĀTS</t>
  </si>
  <si>
    <t>ETOFENPROKSS</t>
  </si>
  <si>
    <t>GAMMA-CIHALOTRĪNS</t>
  </si>
  <si>
    <t>LAMBDA-CIHALOTRĪNS</t>
  </si>
  <si>
    <t>TAUFLUVALINĀTS</t>
  </si>
  <si>
    <t>TEFLUTRĪNS</t>
  </si>
  <si>
    <t>ZETA-CIPERMETRĪNS</t>
  </si>
  <si>
    <t>BETA-CIPERMETRĪNS</t>
  </si>
  <si>
    <t>CITI INSEKTICĪDI, KURU PAMATĀ IR PIRETROĪDI</t>
  </si>
  <si>
    <t>CITUR NEKLASIFICĒTI CITI INSEKTICĪDI, KURU PAMATĀ IR PIRETROĪDI</t>
  </si>
  <si>
    <t>INSEKTICĪDI, KURU PAMATĀ IR HLORĒTI OGĻŪDEŅRAŽI</t>
  </si>
  <si>
    <t>ANTRANILDIAMĪDA INSEKTICĪDI</t>
  </si>
  <si>
    <t>CIĀNTRANILIPROLS</t>
  </si>
  <si>
    <t>CITI INSEKTICĪDI, KURU PAMATĀ IR HLORĒTI OGĻŪDEŅRAŽI</t>
  </si>
  <si>
    <t>CITUR NEKLASIFICĒTI CITI INSEKTICĪDI, KURU PAMATĀ IR HLORĒTI OGĻŪDEŅRAŽI</t>
  </si>
  <si>
    <t>INSEKTICĪDI, KURU PAMATĀ IR KARBAMĀTS UN OKSĪMA-KARBAMĀTS</t>
  </si>
  <si>
    <t>OKSĪMA-KARBAMĀTA INSEKTICĪDI</t>
  </si>
  <si>
    <t>METOMILS</t>
  </si>
  <si>
    <t>OKSAMILS</t>
  </si>
  <si>
    <t>KARBAMĀTA INSEKTICĪDI</t>
  </si>
  <si>
    <t>FENOKSIKARBS</t>
  </si>
  <si>
    <t>FORMETANĀTS</t>
  </si>
  <si>
    <t>METIOKARBS</t>
  </si>
  <si>
    <t>PIRIMIKARBS</t>
  </si>
  <si>
    <t>CITI INSEKTICĪDI, KURU PAMATĀ IR KARBAMĀTS UN OKSĪMA-KARBAMĀTS</t>
  </si>
  <si>
    <t>CITUR NEKLASIFICĒTI CITI INSEKTICĪDI, KURU PAMATĀ IR KARBAMĀTS UN OKSĪMA-KARBAMĀTS</t>
  </si>
  <si>
    <t>INSEKTICĪDI, KURU PAMATĀ IR ORGANOFOSFĀTI</t>
  </si>
  <si>
    <t>FOSFORORGANISKIE INSEKTICĪDI</t>
  </si>
  <si>
    <t>HLORPIRIFOSS</t>
  </si>
  <si>
    <t>METILHLORPIRIFOSS</t>
  </si>
  <si>
    <t>DIMETOĀTS</t>
  </si>
  <si>
    <t>ETOPROFOSS</t>
  </si>
  <si>
    <t>MALATIONS</t>
  </si>
  <si>
    <t>FOSMETS</t>
  </si>
  <si>
    <t>PIRIMIFOSMETILS</t>
  </si>
  <si>
    <t>DIHLORVOSS</t>
  </si>
  <si>
    <t>CITI INSEKTICĪDI, KURU PAMATĀ IR ORGANOFOSFĀTI</t>
  </si>
  <si>
    <t>CITUR NEKLASIFICĒTI CITI INSEKTICĪDI, KURU PAMATĀ IR ORGANOFOSFĀTI</t>
  </si>
  <si>
    <t>MIKROBIOLOĢISKAS VAI BOTĀNISKAS IZCELSMES INSEKTICĪDI</t>
  </si>
  <si>
    <t>MIKROBIOLOĢISKIE INSEKTICĪDI</t>
  </si>
  <si>
    <t>ADOXOPHYES ORANA GRANULOVIRUS CELMS BV-0001</t>
  </si>
  <si>
    <t>BACILLUS THURINGIENSIS SUBSP. ISRAELIENSIS (SEROTIPS H-14) CELMS AM65-52</t>
  </si>
  <si>
    <t>METARHIZIUM ANISOPLIAE VAR. ANISOPLIAE CELMS BIPESCO 5/F52</t>
  </si>
  <si>
    <t>PAECILOMYCES FUMOSOROSEUS CELMS FE 9901</t>
  </si>
  <si>
    <t>BACILLUS THURINGIENSIS SUBSP. AIZAWAI  (ABTS-1857 UN GC-91)</t>
  </si>
  <si>
    <t>BACILLUS THURINGIENSIS SUBSP. AIZAWAI CELMS ABTS-1857</t>
  </si>
  <si>
    <t>BACILLUS THURINGIENSIS SUBSP. AIZAWAI CELMS GC-91</t>
  </si>
  <si>
    <t>BACILLUS THURINGIENSIS SUBSP. KURSTAKI (ABTS 351, PB 54, SA 11, SA 12 UN EG 2348)</t>
  </si>
  <si>
    <t>BACILLUS THURINGIENSIS SUBSP. KURSTAKI CELMS ABTS 351</t>
  </si>
  <si>
    <t>BACILLUS THURINGIENSIS SUBSP. KURSTAKI CELMS PB 54</t>
  </si>
  <si>
    <t>BACILLUS THURINGIENSIS SUBSP. KURSTAKI CELMS SA 11</t>
  </si>
  <si>
    <t>BACILLUS THURINGIENSIS SUBSP. KURSTAKI CELMS SA 12</t>
  </si>
  <si>
    <t>BACILLUS THURINGIENSIS SUBSP. KURSTAKI CELMS EG 2348</t>
  </si>
  <si>
    <t>BACILLUS THURINGIENSIS SUBSP. TENEBRIONIS CELMS NB 176 (TM 141)</t>
  </si>
  <si>
    <t>BEAUVERIA BASSIANA (ATCC 74040 UN GHA)</t>
  </si>
  <si>
    <t>BEAUVERIA BASSIANA CELMS ATCC 74040</t>
  </si>
  <si>
    <t>BEAUVERIA BASSIANA CELMS GHA</t>
  </si>
  <si>
    <t>CYDIA POMONELLA GRANULOVIRUS (CPGV)</t>
  </si>
  <si>
    <t>HELICOVERPA ARMIGERA KODOLU POLIEDROZES VĪRUSS (HEARNPV)</t>
  </si>
  <si>
    <t>LECANICILLIUM MUSCARIUM (IEPRIEKŠ VERTICILIUM LECANII) CELMS VE 6</t>
  </si>
  <si>
    <t>SPODOPTERA LITTORALIS KODOLU POLIEDROZES VĪRUSS</t>
  </si>
  <si>
    <t>BEAUVERIA BASSIANA CELMS 147</t>
  </si>
  <si>
    <t>BEAUVERIA BASSIANA CELMS NPP111B005</t>
  </si>
  <si>
    <t>ISARIA FUMOSOROSEA CELMS APOPKA 97 (IEPRIEKŠ PAECILOMYCES FUMOSOROSEUS)</t>
  </si>
  <si>
    <t>SPODOPTERA EXIGUA KODOLU POLIEDROZES VĪRUSS</t>
  </si>
  <si>
    <t>BEAUVERIA BASSIANA CELMS IMI389521</t>
  </si>
  <si>
    <t>BEAUVERIA BASSIANA CELMS PPRI 5339</t>
  </si>
  <si>
    <t>BAKULOVĪRUSS GV</t>
  </si>
  <si>
    <t>BEAUVERIA BASSIANA CELMS BB1</t>
  </si>
  <si>
    <t>BEAUVERIA BRONGNIARTII</t>
  </si>
  <si>
    <t>PHTHORIMAEA OPERCULELLA GRANULOVIRUS (PHOPGV)</t>
  </si>
  <si>
    <t>SPODOPTERA EXIGUA MULTICAPSID KODOLU POLIEDROZES VĪRUSS (SEMNPV)</t>
  </si>
  <si>
    <t>BEAUVERIA BASSIANA 203</t>
  </si>
  <si>
    <t>METARHIZIUM BRUNNEUM CELMS CB15-III</t>
  </si>
  <si>
    <t>BOTĀNISKIE INSEKTICĪDI</t>
  </si>
  <si>
    <t>APELSĪNU EĻĻA</t>
  </si>
  <si>
    <t>SAMTEŅU EĻĻA</t>
  </si>
  <si>
    <t>AZADIRAKTĪNS</t>
  </si>
  <si>
    <t>PIRETRĪNI</t>
  </si>
  <si>
    <t>CITI MIKROBIOLOĢISKAS VAI BOTĀNISKAS IZCELSMES INSEKTICĪDI</t>
  </si>
  <si>
    <t>CITUR NEKLASIFICĒTI CITI MIKROBIOLOĢISKAS VAI BOTĀNISKAS IZCELSMES INSEKTICĪDI</t>
  </si>
  <si>
    <t>AKARACĪDI</t>
  </si>
  <si>
    <t>PIRAZOLA AKARICĪDI</t>
  </si>
  <si>
    <t>FENPIROKSIMĀTS</t>
  </si>
  <si>
    <t>TETRAZĪNA AKARICĪDI</t>
  </si>
  <si>
    <t>KLOFENTEZĪNS</t>
  </si>
  <si>
    <t>FLUFENZĪNS</t>
  </si>
  <si>
    <t>CITI AKARICĪDI</t>
  </si>
  <si>
    <t>ACEHINOCILS</t>
  </si>
  <si>
    <t>CIFLUMETOFĒNS</t>
  </si>
  <si>
    <t>CITUR NEKLASIFICĒTI CITI AKARICĪDI</t>
  </si>
  <si>
    <t>CITI INSEKTICĪDI</t>
  </si>
  <si>
    <t>FERMENTĀCIJĀ IEGŪTI INSEKTICĪDI</t>
  </si>
  <si>
    <t>ABAMEKTĪNS, AVERMEKTĪNS B1A, AVERMEKTĪNS B1B (IZTEIKTS KĀ ABAMEKTĪNS)</t>
  </si>
  <si>
    <t>MILBEMEKTĪNS</t>
  </si>
  <si>
    <t>SPINOSADS</t>
  </si>
  <si>
    <t>EMAMEKTĪNS</t>
  </si>
  <si>
    <t>SPINETORAMS</t>
  </si>
  <si>
    <t>BENZOILURĪNVIELAS INSEKTICĪDI</t>
  </si>
  <si>
    <t>DIFLUBENZURONS</t>
  </si>
  <si>
    <t>FLUFENOKSURONS</t>
  </si>
  <si>
    <t>LUFENURONS</t>
  </si>
  <si>
    <t>NOVALURONS</t>
  </si>
  <si>
    <t>TEFLUBENZURONS</t>
  </si>
  <si>
    <t>TRIFLUMURONS</t>
  </si>
  <si>
    <t>KARBAZĀTA INSEKTICĪDI</t>
  </si>
  <si>
    <t>BIFENAZĀTS</t>
  </si>
  <si>
    <t>DIAZILHIDRAZĪNA INSEKTICĪDI</t>
  </si>
  <si>
    <t>METOKSIFENOZĪDS</t>
  </si>
  <si>
    <t>TEBUFENOZĪDS</t>
  </si>
  <si>
    <t>HROMAFENOZĪDS</t>
  </si>
  <si>
    <t>INSEKTU AUGŠANAS REGULATORI</t>
  </si>
  <si>
    <t>CIROMAZĪNS</t>
  </si>
  <si>
    <t>BUPROFEZĪNS</t>
  </si>
  <si>
    <t>HEKSITIAZOKSS</t>
  </si>
  <si>
    <t>NITROGUANIDĪNA INSEKTICĪDI</t>
  </si>
  <si>
    <t>KLOTIANIDĪNS</t>
  </si>
  <si>
    <t>TIAMETOKSAMS</t>
  </si>
  <si>
    <t>ALVORGANISKIE INSEKTICĪDI</t>
  </si>
  <si>
    <t>FENBUTATĪNA OKSĪDS</t>
  </si>
  <si>
    <t>OKSADIAZĪNA INSEKTICĪDI</t>
  </si>
  <si>
    <t>INDOKSAKARBS</t>
  </si>
  <si>
    <t>FENILĒTERA INSEKTICĪDI</t>
  </si>
  <si>
    <t>PIRIPROKSIFĒNS</t>
  </si>
  <si>
    <t>(FENIL-) PIRAZOLA INSEKTICĪDI</t>
  </si>
  <si>
    <t>FIPRONILS</t>
  </si>
  <si>
    <t>TEBUFĒNPIRĀDS</t>
  </si>
  <si>
    <t>HLORANTRANILIPROLS</t>
  </si>
  <si>
    <t>PIRIDĪNA INSEKTICĪDI</t>
  </si>
  <si>
    <t>PIMETROZĪNS</t>
  </si>
  <si>
    <t>FLONIKAMĪDS (IKI-220)</t>
  </si>
  <si>
    <t>SULFOKSAFLORS</t>
  </si>
  <si>
    <t>PIRIDILMETILAMĪNA INSEKTICĪDI</t>
  </si>
  <si>
    <t>ACETAMIPRĪDS</t>
  </si>
  <si>
    <t>IMIDAKLOPRĪDS</t>
  </si>
  <si>
    <t>TIAKLOPRĪDS</t>
  </si>
  <si>
    <t>FLUPIRADIFURONS</t>
  </si>
  <si>
    <t>SULFĪTA ESTERA INSEKTICĪDI</t>
  </si>
  <si>
    <t>PROPARGĪTS</t>
  </si>
  <si>
    <t>TETRONIKSKĀBES INSEKTICĪDI</t>
  </si>
  <si>
    <t>SPIRODIKLOFĒNS</t>
  </si>
  <si>
    <t>SPIROMEZIFĒNS</t>
  </si>
  <si>
    <t>INSEKTU PIEVILINĀTĀJI TAISNĀS ĶĒDES LEPIDOPTERĀN-FEROMONI (SCLPS)</t>
  </si>
  <si>
    <t>(E,E)-8,10-DODEKADIĒN-1-OLS</t>
  </si>
  <si>
    <t>(Z)-9-DODECĒN-1-ILACETĀTS</t>
  </si>
  <si>
    <t>(Z)-8-DODECĒN-1-ILACETĀTS</t>
  </si>
  <si>
    <t>(2E,13Z)-OKTADEKADIĒN-1-ILACETĀTS</t>
  </si>
  <si>
    <t>(7E,9E)-DODEKADIĒN-1-ILACETĀTS</t>
  </si>
  <si>
    <t>(7E,9Z)-DODEKADIĒN-1-ILACETĀTS</t>
  </si>
  <si>
    <t>(7Z,11E)-HEKSADEKADIĒN-1-ILACETĀTS</t>
  </si>
  <si>
    <t>(7Z,11Z)-HEKSADEKADIĒN-1-ILACETĀTS</t>
  </si>
  <si>
    <t>(9Z,12E)-TETRADEKADIĒN-1-ILACETĀTS</t>
  </si>
  <si>
    <t>(E)-11-TETRADECĒN-1-ILACETĀTS</t>
  </si>
  <si>
    <t>(E)-5-DECĒN-1-OLS</t>
  </si>
  <si>
    <t>(E)-5-DECĒN-1-ILACETĀTS</t>
  </si>
  <si>
    <t>(E)-8-DODECĒN-1-ILACETĀTS</t>
  </si>
  <si>
    <t>(E/Z)-8-DODECĒN-1-ILACETĀTS</t>
  </si>
  <si>
    <t>(Z)-11-HEKSADECĒN-1-OLS</t>
  </si>
  <si>
    <t>(Z)-11-HEKSADECĒN-1-ILACETĀTS</t>
  </si>
  <si>
    <t>(Z)-11-HEKSADECENĀLS</t>
  </si>
  <si>
    <t>(Z)-11-TETRADECĒN-1-ILACETĀTS</t>
  </si>
  <si>
    <t>(Z)-13-OKTADECENĀLS</t>
  </si>
  <si>
    <t>(Z)-7-TETRADECENĀLS</t>
  </si>
  <si>
    <t>(Z)-8-DODECĒN-1-OLS</t>
  </si>
  <si>
    <t>(Z)-9-HEKSADECENĀLS</t>
  </si>
  <si>
    <t>(Z)-9-TETRADECĒN-1-ILACETĀTS</t>
  </si>
  <si>
    <t>DODECILACETĀTS</t>
  </si>
  <si>
    <t>TETRADECAN-1-OL</t>
  </si>
  <si>
    <t>DODECAN-1-OL</t>
  </si>
  <si>
    <t>(E/Z)-9-DODECĒN-1-ILACETĀTS</t>
  </si>
  <si>
    <t>(E,Z,Z)-3,8,11-TETRADEKATRIĒN-1-ILACETĀTS</t>
  </si>
  <si>
    <t>(E,Z)-3,8-TETRADEKADIĒN-1-ILACETĀTS</t>
  </si>
  <si>
    <t>N-TETRADECILACETĀTS</t>
  </si>
  <si>
    <t>(Z,E)-9,11-TETRADEKADIĒN-1-ILACETĀTS</t>
  </si>
  <si>
    <t>(E,Z)-3,13-OKTADEKADIENILACETĀTS</t>
  </si>
  <si>
    <t>(Z,Z)-3,13-OKTADEKADIENILACETĀTS</t>
  </si>
  <si>
    <t>N-HEKSADEKANILACETĀTS</t>
  </si>
  <si>
    <t>(Z)-8-TETRADECĒN-1-OLS</t>
  </si>
  <si>
    <t>(Z)-8-TETRADECĒN-1-ILACETĀTS</t>
  </si>
  <si>
    <t>(E,E)-8,10-DODEKADIĒN-1-ILACETĀTS</t>
  </si>
  <si>
    <t>CITI INSEKTU PIEVILINĀTĀJI</t>
  </si>
  <si>
    <t>AMONIJA ACETĀTS</t>
  </si>
  <si>
    <t>PUTRESCĪNS (1,4-DIAMINOBUTĀNS)</t>
  </si>
  <si>
    <t>TRIMETILAMĪNA HIDROHLORĪDS</t>
  </si>
  <si>
    <t>(Z)-13-HEKSADECĒN-11-IN-1-ILACETĀTS</t>
  </si>
  <si>
    <t>(Z,Z,Z,Z)-7,13,16,19-DOKOSA-TETRĒN-1-ILIZOBUTIRĀTS</t>
  </si>
  <si>
    <t>RESKALŪRS</t>
  </si>
  <si>
    <t>HIDROLIZĒTI PROTEĪNI</t>
  </si>
  <si>
    <t>LAVANDULILSENECIOĀTS</t>
  </si>
  <si>
    <t>(Z)-3-METIL-6-IZOPROPENIL-9-DECĒN-1-ILACETĀTS</t>
  </si>
  <si>
    <t>2,6,6-TRIMETILBICIKLO[3.1.1]HEPT-2-ĒNS (ALFA-PINĒNS)</t>
  </si>
  <si>
    <t>2-ETIL-1,6-DIOKSASPIRO(4,4)NONĀNS (HALKOGRĀNS)</t>
  </si>
  <si>
    <t>2-METHYL-3-BUTEN-2-OL</t>
  </si>
  <si>
    <t>2-METIL-6-METILĒN-2,7-OKTADIĒN-4-OLS (IPSDIENOLS)</t>
  </si>
  <si>
    <t>4,6,6-TRIMETIL-BICIKLO[3.1.1]HEPT-3-ĒNOLS, ((S)-CIS-VERBENOLS)</t>
  </si>
  <si>
    <t>8-METIL-2-DEKANOLA PROPANOĀTS</t>
  </si>
  <si>
    <t>NEKLASIFICĒTI INSEKTICĪDI-AKARICĪDI</t>
  </si>
  <si>
    <t>ETOKSAZOLS</t>
  </si>
  <si>
    <t>TAUKSKĀBES C7-C18 UN C18 NEPIESĀTINĀTIE KĀLIJA SĀĻI</t>
  </si>
  <si>
    <t>TAUKSKĀBES C8-C10 METILESTERI</t>
  </si>
  <si>
    <t>FENAZAKVĪNS</t>
  </si>
  <si>
    <t>DIATOMĪTS (DIATOMĪTA ZEME)</t>
  </si>
  <si>
    <t>LAURĪNSKĀBE</t>
  </si>
  <si>
    <t>METAFLUMIZONS</t>
  </si>
  <si>
    <t>METILDEKANOĀTS</t>
  </si>
  <si>
    <t>METILOKTANOĀTS</t>
  </si>
  <si>
    <t>OLEĪNSKĀBE</t>
  </si>
  <si>
    <t>PARAFĪNEĻĻA (CAS 64742-46-7)</t>
  </si>
  <si>
    <t>PARAFĪNEĻĻA (CAS 72623-86-0)</t>
  </si>
  <si>
    <t>PARAFĪNEĻĻA (CAS 8042-47-5)</t>
  </si>
  <si>
    <t>PARAFĪNEĻĻA (CAS 97862-82-3)</t>
  </si>
  <si>
    <t>FOSFĀNS</t>
  </si>
  <si>
    <t>PIRIDABĒNS</t>
  </si>
  <si>
    <t>PIRIDALILS</t>
  </si>
  <si>
    <t>SPIROTETRAMĀTS</t>
  </si>
  <si>
    <t>SULFURILFLUORĪDS</t>
  </si>
  <si>
    <t>ALUMĪNIJA FOSFĪDS</t>
  </si>
  <si>
    <t>MAGNIJA FOSFĪDS</t>
  </si>
  <si>
    <t>OGLEKĻA DIOKSĪDS</t>
  </si>
  <si>
    <t>MALTODEKSTRĪNS</t>
  </si>
  <si>
    <t>TERPENOĪDU MAISĪJUMS QRD 460</t>
  </si>
  <si>
    <t>FLUBENDIAMĪDS</t>
  </si>
  <si>
    <t>ETĀNDINITRILS</t>
  </si>
  <si>
    <t>CITUR NEKLASIFICĒTI CITI INSEKTICĪDI-AKARICĪDI</t>
  </si>
  <si>
    <t>MOLUSKICĪDI</t>
  </si>
  <si>
    <t>DZELZS FOSFĀTS</t>
  </si>
  <si>
    <t>METALDEHĪDS</t>
  </si>
  <si>
    <t>DZELZS PIROFOSFĀTS</t>
  </si>
  <si>
    <t>CITUR NEKLASIFICĒTI CITI MOLUSKICĪDI</t>
  </si>
  <si>
    <t>AUGU AUGŠANAS REGULATORI</t>
  </si>
  <si>
    <t>FIZIOLOĢISKIE AUGU AUGŠANAS REGULATORI</t>
  </si>
  <si>
    <t>1-METHYLCYCLOPROPENE</t>
  </si>
  <si>
    <t>HLORMEKVATS UN HLORMEKVATA HLORĪDS (IZTEIKTS KĀ HLORMEKVATS)</t>
  </si>
  <si>
    <t>CIKLANILĪDS</t>
  </si>
  <si>
    <t>DAMINOZĪDS</t>
  </si>
  <si>
    <t>ETEFONS</t>
  </si>
  <si>
    <t>ETOKSIHĪNS</t>
  </si>
  <si>
    <t>ETILĒNS</t>
  </si>
  <si>
    <t>FORHLORFENURONS</t>
  </si>
  <si>
    <t>GIBERELSKĀBE</t>
  </si>
  <si>
    <t>GIBERELĪNI</t>
  </si>
  <si>
    <t>IMAZAKVĪNS</t>
  </si>
  <si>
    <t>MALEĪNHIDRAZĪDS</t>
  </si>
  <si>
    <t>MEPIKVATS</t>
  </si>
  <si>
    <t>PAKLOBUTRAZOLS</t>
  </si>
  <si>
    <t>KALCIJA PROHEKSADIONS</t>
  </si>
  <si>
    <t>NĀTRIJA-5-NITROGVAJAKOLĀTS</t>
  </si>
  <si>
    <t>NĀTRIJA O-NITROFENOLĀTS</t>
  </si>
  <si>
    <t>NĀTRIJA P-NITROFENOLĀTS</t>
  </si>
  <si>
    <t>TRINEKSAPAKS</t>
  </si>
  <si>
    <t>DIFENILAMĪNS</t>
  </si>
  <si>
    <t>FLURPRIMIDOLS</t>
  </si>
  <si>
    <t>FLUMETRALĪNS</t>
  </si>
  <si>
    <t>TIDIAZURONS</t>
  </si>
  <si>
    <t>CITI FIZIOLOĢISKIE AUGU AUGŠANAS REGULATORI</t>
  </si>
  <si>
    <t>1-NAFTILETIĶSKĀBE (1-NAA)</t>
  </si>
  <si>
    <t>1-DECANOL</t>
  </si>
  <si>
    <t>1-NAFTILACETAMĪDS (1-NAD)</t>
  </si>
  <si>
    <t>2-NAFTILOKSIETIĶSKĀBE (2-NOA)</t>
  </si>
  <si>
    <t>6-BENZYLADENINE</t>
  </si>
  <si>
    <t>CIĀNAMĪDS</t>
  </si>
  <si>
    <t>INDOLSVIESTSKĀBE</t>
  </si>
  <si>
    <t>SINTOFĒNS (JEB CINTOFĒNS)</t>
  </si>
  <si>
    <t>1,4-DIMETILNAFTALĪNS</t>
  </si>
  <si>
    <t>NĀTRIJA SUDRABA TIOSULFĀTS</t>
  </si>
  <si>
    <t>S-ABSCIZSKĀBE</t>
  </si>
  <si>
    <t>CITUR NEKLASIFICĒTI CITI FIZIOLOĢISKIE AUGU AUGŠANAS REGULATORI</t>
  </si>
  <si>
    <t>PRETDĪGŠANAS LĪDZEKĻI</t>
  </si>
  <si>
    <t>KARVONS</t>
  </si>
  <si>
    <t>CITI PRETDĪGŠANAS LĪDZEKĻI</t>
  </si>
  <si>
    <t>CITUR NEKLASIFICĒTI CITI PRETDĪGŠANAS LĪDZEKĻI</t>
  </si>
  <si>
    <t>CITI AUGU AUGŠANAS REGULATORI</t>
  </si>
  <si>
    <t>JŪRAS AĻĢU EKSTRAKTS (IEPRIEKŠ JŪRAS AĻĢU EKSTRAKTS UN JŪRASZĀLES)</t>
  </si>
  <si>
    <t>CITUR NEKLASIFICĒTI CITI AUGU AUGŠANAS REGULATORI</t>
  </si>
  <si>
    <t>AUGU EĻĻAS</t>
  </si>
  <si>
    <t>AUGU EĻĻAS/CITRONELLAS EĻĻA</t>
  </si>
  <si>
    <t>AUGU EĻĻAS/KRUSTNAGLIŅU EĻĻA</t>
  </si>
  <si>
    <t>AUGU EĻĻAS/RAPŠU SĒKLU EĻĻA</t>
  </si>
  <si>
    <t>AUGU EĻĻAS/KRŪZMĒTRAS EĻĻA</t>
  </si>
  <si>
    <t>CITUR NEKLASIFICĒTAS CITAS AUGU EĻĻAS</t>
  </si>
  <si>
    <t>AUGSNES STERILIZĀCIJAS LĪDZEKĻI (IESKAITOT NEMACĪDUS)</t>
  </si>
  <si>
    <t>METILBROMĪDS</t>
  </si>
  <si>
    <t>BIOLOĢISKIE NEMATICĪDI</t>
  </si>
  <si>
    <t>PAECILOMYCES LILACINUS CELMS 251</t>
  </si>
  <si>
    <t>BACILLUS FIRMUS CELMS I-1582</t>
  </si>
  <si>
    <t>PASTEURIA NISHIZAWAE PN1</t>
  </si>
  <si>
    <t>CITUR NEKLASIFICĒTI CITI BIOLOĢISKIE NEMATICĪDI</t>
  </si>
  <si>
    <t>FOSFORORGANISKIE NEMATICĪDI</t>
  </si>
  <si>
    <t>FENAMIFOSS</t>
  </si>
  <si>
    <t>FOSTIAZĀTS</t>
  </si>
  <si>
    <t>CITUR NEKLASIFICĒTI CITI FOSFORORGANISKIE NEMATICĪDI</t>
  </si>
  <si>
    <t>CITI AUGSNES STERILIZĀCIJAS LĪDZEKĻI</t>
  </si>
  <si>
    <t>1,3-DIHLORPROPĒNS</t>
  </si>
  <si>
    <t>HLORPIKRĪNS</t>
  </si>
  <si>
    <t>DAZOMETS</t>
  </si>
  <si>
    <t>METAMS</t>
  </si>
  <si>
    <t>CITUR NEKLASIFICĒTI CITI AUGSNES STERILIZĀCIJAS LĪDZEKĻI</t>
  </si>
  <si>
    <t>RODENTICĪDI</t>
  </si>
  <si>
    <t>KALCIJA FOSFĪDS</t>
  </si>
  <si>
    <t>DIFENAKUMS</t>
  </si>
  <si>
    <t>VARFARĪNS</t>
  </si>
  <si>
    <t>CINKA FOSFĪDS</t>
  </si>
  <si>
    <t>BROMADIOLONS</t>
  </si>
  <si>
    <t>HLORFACINONS</t>
  </si>
  <si>
    <t>CITUR NEKLASIFICĒTI CITI RODENTICĪDI</t>
  </si>
  <si>
    <t>VISI PĀRĒJIE AUGU AIZSARDZĪBAS LĪDZEKĻI</t>
  </si>
  <si>
    <t>DEZINFICĒJOŠIE LĪDZEKĻI</t>
  </si>
  <si>
    <t>CITUR NEKLASIFICĒTI CITI DEZINFICĒJOŠIE LĪDZEKĻI</t>
  </si>
  <si>
    <t>REPELENTI</t>
  </si>
  <si>
    <t>ALUMĪNIJA AMONIJA SULFĀTS</t>
  </si>
  <si>
    <t>ALUMĪNIJA SILIKĀTS (JEB KAOLĪNS)</t>
  </si>
  <si>
    <t>ASIŅU MILTI</t>
  </si>
  <si>
    <t>KALCIJA KARBĪDS</t>
  </si>
  <si>
    <t>KALCIJA KARBONĀTS</t>
  </si>
  <si>
    <t>DENATONIJA BENZOĀTS</t>
  </si>
  <si>
    <t>KAĻĶAKMENS</t>
  </si>
  <si>
    <t>METILNONILKETONS</t>
  </si>
  <si>
    <t>KVARCA SMILTIS</t>
  </si>
  <si>
    <t>REPELENTI PĒC SMARŽAS/NEAPSTRĀDĀTA TALEĻĻA</t>
  </si>
  <si>
    <t>REPELENTI PĒC SMARŽAS/TALEĻĻAS DARVA</t>
  </si>
  <si>
    <t>NĀTRIJA ALUMĪNIJA SILIKĀTS</t>
  </si>
  <si>
    <t>TAUKU DESTILĀCIJAS ATLIEKAS</t>
  </si>
  <si>
    <t>REPELENTI PĒC SMARŽAS/ZIVJU EĻĻA</t>
  </si>
  <si>
    <t>REPELENTI PĒC SMARŽAS/AITU TAUKI</t>
  </si>
  <si>
    <t>ĶIPLOKU EKSTRAKTS</t>
  </si>
  <si>
    <t>PIPARI</t>
  </si>
  <si>
    <t>CITUR NEKLASIFICĒTI CITI REPELENTI</t>
  </si>
  <si>
    <t>CITI AUGU AIZSARDZĪBAS LĪDZEKĻI</t>
  </si>
  <si>
    <t>KAPRĪNSKĀBE</t>
  </si>
  <si>
    <t>KAPRILSKĀBE</t>
  </si>
  <si>
    <t>HEPTAMALOKSIGLUKĀNS</t>
  </si>
  <si>
    <t>CUKĪNI DZELTENĀS MOZAĪKAS VĪRUSS, NOVĀJINĀTAIS CELMS</t>
  </si>
  <si>
    <t>PEPINO MOZAĪKAS VĪRUSS, CH2 CELMS, IZOLĀTS 1906</t>
  </si>
  <si>
    <t>VIEGLĀS FORMAS PEPINO MOZAĪKAS VĪRUSA IZOLĀTS VC1</t>
  </si>
  <si>
    <t>VIEGLĀS FORMAS PEPINO MOZAĪKAS VĪRUSA IZOLĀTS VX1</t>
  </si>
  <si>
    <t>PEPINO MOZAĪKAS VĪRUSA (PEPMV) EIROPAS (ES) CELMS, VIEGLĀS FORMAS IZOLĀTS ABP1 (PEPMVO)</t>
  </si>
  <si>
    <t>PEPINO MOZAĪKAS VĪRUSA (PEPMV) ČĪLES (CH2) CELMS, VIEGLĀS FORMAS IZOLĀTS ABP2 (PEPMVO)</t>
  </si>
  <si>
    <t>DABISKAIS CAMELLIA SP. SĒKLU EKSTRAKTS</t>
  </si>
  <si>
    <t>KVASIJA</t>
  </si>
  <si>
    <t>CITUR NEKLASIFICĒTI CITI AUGU AIZSARDZĪBAS LĪDZEKĻI</t>
  </si>
  <si>
    <t>Bacillus amyloliquefaciens AH2</t>
  </si>
  <si>
    <t>Bacillus amyloliquefaciens IT-45</t>
  </si>
  <si>
    <t>Trichoderma atroviride AGR2</t>
  </si>
  <si>
    <t>Trichoderma atroviride AT10</t>
  </si>
  <si>
    <t>ŪDENS EKSTRAKSTS NO DIEDZĒTĀM SALDUMA SĒKLĀM LUPINUS ALBUS</t>
  </si>
  <si>
    <t>(Z)-7-DODEKADIĒN-1-ILACETĀTS (SCLP ACETĀTS)</t>
  </si>
  <si>
    <t>(Z)-9-Tetradecen-1-ol (SCLP Alcohols)</t>
  </si>
  <si>
    <t>HEKSADECIL ACETĀTS (SCLP ACETĀTS)</t>
  </si>
  <si>
    <t>24-EPIBRASSINOLĪDS</t>
  </si>
  <si>
    <t>Purpureocillium lilacinum PL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</si>
</sst>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2">
      <alignment vertical="center"/>
      <protection locked="0"/>
    </xf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0" xfId="0" applyFont="1" applyFill="1"/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0" xfId="0" applyFont="1" applyFill="1"/>
    <xf numFmtId="0" fontId="0" fillId="0" borderId="0" xfId="0" applyFont="1" applyAlignment="1">
      <alignment wrapText="1"/>
    </xf>
    <xf numFmtId="0" fontId="0" fillId="0" borderId="1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center" vertical="center"/>
    </xf>
  </cellXfs>
  <cellStyles count="2">
    <cellStyle name="Mandatory" xfId="1" xr:uid="{1182769B-D944-458D-9681-F4C53E7C558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8D7C-4309-4718-BCCE-45889C462995}">
  <dimension ref="A1:P813"/>
  <sheetViews>
    <sheetView tabSelected="1" zoomScale="80" zoomScaleNormal="80" workbookViewId="0">
      <selection activeCell="P7" sqref="P7"/>
    </sheetView>
  </sheetViews>
  <sheetFormatPr defaultRowHeight="15" x14ac:dyDescent="0.25"/>
  <cols>
    <col min="1" max="1" width="48.28515625" bestFit="1" customWidth="1"/>
    <col min="2" max="7" width="10.140625" bestFit="1" customWidth="1"/>
    <col min="8" max="10" width="12" customWidth="1"/>
    <col min="11" max="13" width="11.85546875" customWidth="1"/>
    <col min="14" max="15" width="15.140625" customWidth="1"/>
    <col min="16" max="16" width="8.7109375" style="5"/>
  </cols>
  <sheetData>
    <row r="1" spans="1:16" ht="15.75" x14ac:dyDescent="0.25">
      <c r="A1" s="1"/>
      <c r="B1" s="4">
        <v>2011</v>
      </c>
      <c r="C1" s="4">
        <v>2012</v>
      </c>
      <c r="D1" s="4">
        <v>2013</v>
      </c>
      <c r="E1" s="4">
        <v>2014</v>
      </c>
      <c r="F1" s="4">
        <v>2015</v>
      </c>
      <c r="G1" s="4">
        <v>2016</v>
      </c>
      <c r="H1" s="4">
        <v>2017</v>
      </c>
      <c r="I1" s="4">
        <v>2018</v>
      </c>
      <c r="J1" s="4">
        <v>2019</v>
      </c>
      <c r="K1" s="4">
        <v>2020</v>
      </c>
      <c r="L1" s="4">
        <v>2021</v>
      </c>
      <c r="M1" s="4">
        <v>2022</v>
      </c>
      <c r="N1" s="4">
        <v>2023</v>
      </c>
      <c r="O1" s="4">
        <v>2024</v>
      </c>
      <c r="P1" s="6"/>
    </row>
    <row r="2" spans="1:16" ht="15.75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1"/>
    </row>
    <row r="3" spans="1:16" s="8" customFormat="1" x14ac:dyDescent="0.25">
      <c r="A3" s="9" t="s">
        <v>0</v>
      </c>
      <c r="B3" s="10">
        <v>148222</v>
      </c>
      <c r="C3" s="10">
        <v>202514</v>
      </c>
      <c r="D3" s="10">
        <v>214274</v>
      </c>
      <c r="E3" s="10">
        <v>224735</v>
      </c>
      <c r="F3" s="10">
        <v>269836</v>
      </c>
      <c r="G3" s="10">
        <v>261967</v>
      </c>
      <c r="H3" s="10">
        <v>266549</v>
      </c>
      <c r="I3" s="10">
        <v>212984</v>
      </c>
      <c r="J3" s="10">
        <v>295384</v>
      </c>
      <c r="K3" s="10">
        <f>K4+K23+K39+K47+K81+K88+K150+K158</f>
        <v>303789.11</v>
      </c>
      <c r="L3" s="10">
        <v>299062.62</v>
      </c>
      <c r="M3" s="10">
        <v>272514.82</v>
      </c>
      <c r="N3" s="10">
        <v>202360.34999999998</v>
      </c>
      <c r="O3" s="10">
        <v>233762.17000000004</v>
      </c>
      <c r="P3" s="7"/>
    </row>
    <row r="4" spans="1:16" s="8" customFormat="1" x14ac:dyDescent="0.25">
      <c r="A4" s="11" t="s">
        <v>1</v>
      </c>
      <c r="B4" s="10">
        <v>6481</v>
      </c>
      <c r="C4" s="10">
        <v>5858</v>
      </c>
      <c r="D4" s="10">
        <v>23029</v>
      </c>
      <c r="E4" s="10">
        <v>8867</v>
      </c>
      <c r="F4" s="10">
        <v>1570</v>
      </c>
      <c r="G4" s="10">
        <v>532</v>
      </c>
      <c r="H4" s="10">
        <v>976</v>
      </c>
      <c r="I4" s="10">
        <v>578</v>
      </c>
      <c r="J4" s="10">
        <v>799</v>
      </c>
      <c r="K4" s="10">
        <f>K5+K12+K14</f>
        <v>779.21</v>
      </c>
      <c r="L4" s="10">
        <v>2540</v>
      </c>
      <c r="M4" s="10">
        <v>2593.44</v>
      </c>
      <c r="N4" s="10">
        <v>1609.44</v>
      </c>
      <c r="O4" s="10">
        <v>2244.54</v>
      </c>
      <c r="P4" s="7"/>
    </row>
    <row r="5" spans="1:16" s="8" customFormat="1" x14ac:dyDescent="0.25">
      <c r="A5" s="9" t="s">
        <v>2</v>
      </c>
      <c r="B5" s="10">
        <v>3114</v>
      </c>
      <c r="C5" s="10">
        <v>2674</v>
      </c>
      <c r="D5" s="10">
        <v>8286</v>
      </c>
      <c r="E5" s="10">
        <v>4069</v>
      </c>
      <c r="F5" s="10">
        <v>1234</v>
      </c>
      <c r="G5" s="10">
        <v>532</v>
      </c>
      <c r="H5" s="10">
        <v>976</v>
      </c>
      <c r="I5" s="10">
        <v>578</v>
      </c>
      <c r="J5" s="10">
        <v>466</v>
      </c>
      <c r="K5" s="10">
        <f>SUM(K6:K11)</f>
        <v>552</v>
      </c>
      <c r="L5" s="10">
        <v>737.5</v>
      </c>
      <c r="M5" s="10">
        <v>697</v>
      </c>
      <c r="N5" s="10">
        <v>292.5</v>
      </c>
      <c r="O5" s="10">
        <v>817</v>
      </c>
      <c r="P5" s="7"/>
    </row>
    <row r="6" spans="1:16" x14ac:dyDescent="0.25">
      <c r="A6" s="12" t="s">
        <v>3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</row>
    <row r="7" spans="1:16" x14ac:dyDescent="0.25">
      <c r="A7" s="12" t="s">
        <v>4</v>
      </c>
      <c r="B7" s="13">
        <v>1753</v>
      </c>
      <c r="C7" s="13">
        <v>1607</v>
      </c>
      <c r="D7" s="13">
        <v>1958</v>
      </c>
      <c r="E7" s="13">
        <v>1647</v>
      </c>
      <c r="F7" s="13">
        <v>1234</v>
      </c>
      <c r="G7" s="13">
        <v>532</v>
      </c>
      <c r="H7" s="13">
        <v>976</v>
      </c>
      <c r="I7" s="13">
        <v>578</v>
      </c>
      <c r="J7" s="13">
        <v>466</v>
      </c>
      <c r="K7" s="13">
        <v>552</v>
      </c>
      <c r="L7" s="13">
        <v>737.5</v>
      </c>
      <c r="M7" s="13">
        <v>697</v>
      </c>
      <c r="N7" s="13">
        <v>292.5</v>
      </c>
      <c r="O7" s="13">
        <v>817</v>
      </c>
    </row>
    <row r="8" spans="1:16" x14ac:dyDescent="0.25">
      <c r="A8" s="12" t="s">
        <v>5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</row>
    <row r="9" spans="1:16" x14ac:dyDescent="0.25">
      <c r="A9" s="12" t="s">
        <v>6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</row>
    <row r="10" spans="1:16" x14ac:dyDescent="0.25">
      <c r="A10" s="12" t="s">
        <v>7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</row>
    <row r="11" spans="1:16" x14ac:dyDescent="0.25">
      <c r="A11" s="12" t="s">
        <v>8</v>
      </c>
      <c r="B11" s="13">
        <v>2161</v>
      </c>
      <c r="C11" s="13">
        <v>1066</v>
      </c>
      <c r="D11" s="13">
        <v>6328</v>
      </c>
      <c r="E11" s="13">
        <v>2423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</row>
    <row r="12" spans="1:16" s="8" customFormat="1" x14ac:dyDescent="0.25">
      <c r="A12" s="9" t="s">
        <v>9</v>
      </c>
      <c r="B12" s="10">
        <v>1866</v>
      </c>
      <c r="C12" s="10">
        <v>2498</v>
      </c>
      <c r="D12" s="10">
        <v>11734</v>
      </c>
      <c r="E12" s="10">
        <v>2480</v>
      </c>
      <c r="F12" s="10">
        <v>336</v>
      </c>
      <c r="G12" s="10">
        <v>0</v>
      </c>
      <c r="H12" s="10">
        <v>0</v>
      </c>
      <c r="I12" s="10">
        <v>0</v>
      </c>
      <c r="J12" s="10">
        <v>0</v>
      </c>
      <c r="K12" s="10">
        <f>SUM(K13)</f>
        <v>0</v>
      </c>
      <c r="L12" s="10">
        <v>0</v>
      </c>
      <c r="M12" s="10">
        <v>0</v>
      </c>
      <c r="N12" s="10">
        <v>0</v>
      </c>
      <c r="O12" s="10">
        <v>0</v>
      </c>
      <c r="P12" s="7"/>
    </row>
    <row r="13" spans="1:16" x14ac:dyDescent="0.25">
      <c r="A13" s="12" t="s">
        <v>10</v>
      </c>
      <c r="B13" s="13">
        <v>1866</v>
      </c>
      <c r="C13" s="13">
        <v>2498</v>
      </c>
      <c r="D13" s="13">
        <v>11734</v>
      </c>
      <c r="E13" s="13">
        <v>2480</v>
      </c>
      <c r="F13" s="13">
        <v>336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6" s="8" customFormat="1" x14ac:dyDescent="0.25">
      <c r="A14" s="11" t="s">
        <v>11</v>
      </c>
      <c r="B14" s="10">
        <v>1501</v>
      </c>
      <c r="C14" s="10">
        <v>686</v>
      </c>
      <c r="D14" s="10">
        <v>3010</v>
      </c>
      <c r="E14" s="10">
        <v>2317</v>
      </c>
      <c r="F14" s="10">
        <v>0</v>
      </c>
      <c r="G14" s="10">
        <v>0</v>
      </c>
      <c r="H14" s="10">
        <v>0</v>
      </c>
      <c r="I14" s="10">
        <v>0</v>
      </c>
      <c r="J14" s="10">
        <v>334</v>
      </c>
      <c r="K14" s="10">
        <f>SUM(K15:K22)</f>
        <v>227.21</v>
      </c>
      <c r="L14" s="10">
        <v>1802.5</v>
      </c>
      <c r="M14" s="10">
        <v>1896.44</v>
      </c>
      <c r="N14" s="10">
        <v>1316.94</v>
      </c>
      <c r="O14" s="10">
        <v>1427.54</v>
      </c>
      <c r="P14" s="7"/>
    </row>
    <row r="15" spans="1:16" x14ac:dyDescent="0.25">
      <c r="A15" s="14" t="s">
        <v>12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6" x14ac:dyDescent="0.25">
      <c r="A16" s="14" t="s">
        <v>13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</row>
    <row r="17" spans="1:16" x14ac:dyDescent="0.25">
      <c r="A17" s="14" t="s">
        <v>14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334</v>
      </c>
      <c r="K17" s="13">
        <v>227.21</v>
      </c>
      <c r="L17" s="13">
        <v>454.41</v>
      </c>
      <c r="M17" s="13">
        <v>891.99</v>
      </c>
      <c r="N17" s="13">
        <v>474.05</v>
      </c>
      <c r="O17" s="13">
        <v>591.86</v>
      </c>
    </row>
    <row r="18" spans="1:16" x14ac:dyDescent="0.25">
      <c r="A18" s="14" t="s">
        <v>15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</row>
    <row r="19" spans="1:16" x14ac:dyDescent="0.25">
      <c r="A19" s="14" t="s">
        <v>16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6" x14ac:dyDescent="0.25">
      <c r="A20" s="14" t="s">
        <v>17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1348.09</v>
      </c>
      <c r="M20" s="13">
        <v>1004.45</v>
      </c>
      <c r="N20" s="13">
        <v>842.89</v>
      </c>
      <c r="O20" s="13">
        <v>835.68</v>
      </c>
    </row>
    <row r="21" spans="1:16" x14ac:dyDescent="0.25">
      <c r="A21" s="2" t="s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6" x14ac:dyDescent="0.25">
      <c r="A22" s="2" t="s">
        <v>19</v>
      </c>
      <c r="B22" s="3">
        <v>1501</v>
      </c>
      <c r="C22" s="3">
        <v>686</v>
      </c>
      <c r="D22" s="3">
        <v>3010</v>
      </c>
      <c r="E22" s="3">
        <v>2317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6" s="8" customFormat="1" ht="30" x14ac:dyDescent="0.25">
      <c r="A23" s="9" t="s">
        <v>20</v>
      </c>
      <c r="B23" s="10">
        <v>27987</v>
      </c>
      <c r="C23" s="10">
        <v>27486</v>
      </c>
      <c r="D23" s="10">
        <v>25075</v>
      </c>
      <c r="E23" s="10">
        <v>21858</v>
      </c>
      <c r="F23" s="10">
        <v>21245</v>
      </c>
      <c r="G23" s="10">
        <v>21111</v>
      </c>
      <c r="H23" s="10">
        <v>19321</v>
      </c>
      <c r="I23" s="10">
        <v>17660</v>
      </c>
      <c r="J23" s="10">
        <v>21847</v>
      </c>
      <c r="K23" s="10">
        <f>K24+K26+K30+K37</f>
        <v>19118.34</v>
      </c>
      <c r="L23" s="10">
        <v>17684.5</v>
      </c>
      <c r="M23" s="10">
        <v>4384.59</v>
      </c>
      <c r="N23" s="10">
        <v>5040.45</v>
      </c>
      <c r="O23" s="10">
        <v>5493.54</v>
      </c>
      <c r="P23" s="7"/>
    </row>
    <row r="24" spans="1:16" s="8" customFormat="1" x14ac:dyDescent="0.25">
      <c r="A24" s="9" t="s">
        <v>21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f>SUM(K25)</f>
        <v>0</v>
      </c>
      <c r="L24" s="10">
        <v>0</v>
      </c>
      <c r="M24" s="10">
        <v>0</v>
      </c>
      <c r="N24" s="10">
        <v>0</v>
      </c>
      <c r="O24" s="10">
        <v>0</v>
      </c>
      <c r="P24" s="7"/>
    </row>
    <row r="25" spans="1:16" x14ac:dyDescent="0.25">
      <c r="A25" s="12" t="s">
        <v>22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6" s="8" customFormat="1" x14ac:dyDescent="0.25">
      <c r="A26" s="9" t="s">
        <v>23</v>
      </c>
      <c r="B26" s="10">
        <v>5244</v>
      </c>
      <c r="C26" s="10">
        <v>5605</v>
      </c>
      <c r="D26" s="10">
        <v>3956</v>
      </c>
      <c r="E26" s="10">
        <v>1120</v>
      </c>
      <c r="F26" s="10">
        <v>4004</v>
      </c>
      <c r="G26" s="10">
        <v>3766</v>
      </c>
      <c r="H26" s="10">
        <v>3848</v>
      </c>
      <c r="I26" s="10">
        <v>2420</v>
      </c>
      <c r="J26" s="10">
        <v>2437</v>
      </c>
      <c r="K26" s="10">
        <f>SUM(K27:K29)</f>
        <v>2722.52</v>
      </c>
      <c r="L26" s="10">
        <v>2277.9</v>
      </c>
      <c r="M26" s="10">
        <v>4384.59</v>
      </c>
      <c r="N26" s="10">
        <v>5040.45</v>
      </c>
      <c r="O26" s="10">
        <v>5493.54</v>
      </c>
      <c r="P26" s="7"/>
    </row>
    <row r="27" spans="1:16" x14ac:dyDescent="0.25">
      <c r="A27" s="12" t="s">
        <v>24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4.9000000000000004</v>
      </c>
      <c r="N27" s="13">
        <v>0</v>
      </c>
      <c r="O27" s="13">
        <v>0</v>
      </c>
    </row>
    <row r="28" spans="1:16" x14ac:dyDescent="0.25">
      <c r="A28" s="12" t="s">
        <v>25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6" x14ac:dyDescent="0.25">
      <c r="A29" s="12" t="s">
        <v>26</v>
      </c>
      <c r="B29" s="13">
        <v>5244</v>
      </c>
      <c r="C29" s="13">
        <v>5605</v>
      </c>
      <c r="D29" s="13">
        <v>3956</v>
      </c>
      <c r="E29" s="13">
        <v>1120</v>
      </c>
      <c r="F29" s="13">
        <v>4004</v>
      </c>
      <c r="G29" s="13">
        <v>3766</v>
      </c>
      <c r="H29" s="13">
        <v>3848</v>
      </c>
      <c r="I29" s="13">
        <v>2420</v>
      </c>
      <c r="J29" s="13">
        <v>2437</v>
      </c>
      <c r="K29" s="13">
        <v>2722.52</v>
      </c>
      <c r="L29" s="13">
        <v>2277.9</v>
      </c>
      <c r="M29" s="13">
        <v>4379.6899999999996</v>
      </c>
      <c r="N29" s="13">
        <v>5040.45</v>
      </c>
      <c r="O29" s="13">
        <v>5493.54</v>
      </c>
    </row>
    <row r="30" spans="1:16" s="8" customFormat="1" x14ac:dyDescent="0.25">
      <c r="A30" s="9" t="s">
        <v>27</v>
      </c>
      <c r="B30" s="10">
        <v>22742</v>
      </c>
      <c r="C30" s="10">
        <v>21881</v>
      </c>
      <c r="D30" s="10">
        <v>21119</v>
      </c>
      <c r="E30" s="10">
        <v>20738</v>
      </c>
      <c r="F30" s="10">
        <v>17241</v>
      </c>
      <c r="G30" s="10">
        <v>17345</v>
      </c>
      <c r="H30" s="10">
        <v>15473</v>
      </c>
      <c r="I30" s="10">
        <v>15241</v>
      </c>
      <c r="J30" s="10">
        <v>19409</v>
      </c>
      <c r="K30" s="10">
        <f>SUM(K31:K36)</f>
        <v>16395.82</v>
      </c>
      <c r="L30" s="10">
        <v>15406.6</v>
      </c>
      <c r="M30" s="10">
        <v>0</v>
      </c>
      <c r="N30" s="10">
        <v>0</v>
      </c>
      <c r="O30" s="10">
        <v>0</v>
      </c>
      <c r="P30" s="7"/>
    </row>
    <row r="31" spans="1:16" x14ac:dyDescent="0.25">
      <c r="A31" s="12" t="s">
        <v>28</v>
      </c>
      <c r="B31" s="13">
        <v>17111</v>
      </c>
      <c r="C31" s="13">
        <v>18576</v>
      </c>
      <c r="D31" s="13">
        <v>17045</v>
      </c>
      <c r="E31" s="13">
        <v>20291</v>
      </c>
      <c r="F31" s="13">
        <v>16820</v>
      </c>
      <c r="G31" s="13">
        <v>16963</v>
      </c>
      <c r="H31" s="13">
        <v>15473</v>
      </c>
      <c r="I31" s="13">
        <v>15117</v>
      </c>
      <c r="J31" s="13">
        <v>19409</v>
      </c>
      <c r="K31" s="13">
        <v>16395.82</v>
      </c>
      <c r="L31" s="13">
        <v>15406.6</v>
      </c>
      <c r="M31" s="13">
        <v>0</v>
      </c>
      <c r="N31" s="13">
        <v>0</v>
      </c>
      <c r="O31" s="10">
        <v>0</v>
      </c>
    </row>
    <row r="32" spans="1:16" x14ac:dyDescent="0.25">
      <c r="A32" s="12" t="s">
        <v>29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0">
        <v>0</v>
      </c>
    </row>
    <row r="33" spans="1:16" x14ac:dyDescent="0.25">
      <c r="A33" s="12" t="s">
        <v>30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0">
        <v>0</v>
      </c>
    </row>
    <row r="34" spans="1:16" x14ac:dyDescent="0.25">
      <c r="A34" s="12" t="s">
        <v>31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0">
        <v>0</v>
      </c>
    </row>
    <row r="35" spans="1:16" x14ac:dyDescent="0.25">
      <c r="A35" s="12" t="s">
        <v>32</v>
      </c>
      <c r="B35" s="13">
        <v>5631</v>
      </c>
      <c r="C35" s="13">
        <v>3305</v>
      </c>
      <c r="D35" s="13">
        <v>4074</v>
      </c>
      <c r="E35" s="13">
        <v>447</v>
      </c>
      <c r="F35" s="13">
        <v>421</v>
      </c>
      <c r="G35" s="13">
        <v>382</v>
      </c>
      <c r="H35" s="13">
        <v>0</v>
      </c>
      <c r="I35" s="13">
        <v>124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0">
        <v>0</v>
      </c>
    </row>
    <row r="36" spans="1:16" x14ac:dyDescent="0.25">
      <c r="A36" s="12" t="s">
        <v>33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0">
        <v>0</v>
      </c>
    </row>
    <row r="37" spans="1:16" s="8" customFormat="1" ht="30" x14ac:dyDescent="0.25">
      <c r="A37" s="11" t="s">
        <v>34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f>SUM(K38)</f>
        <v>0</v>
      </c>
      <c r="L37" s="10">
        <v>0</v>
      </c>
      <c r="M37" s="10">
        <v>0</v>
      </c>
      <c r="N37" s="13">
        <v>0</v>
      </c>
      <c r="O37" s="10">
        <v>0</v>
      </c>
      <c r="P37" s="7"/>
    </row>
    <row r="38" spans="1:16" ht="30" x14ac:dyDescent="0.25">
      <c r="A38" s="14" t="s">
        <v>35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0">
        <v>0</v>
      </c>
    </row>
    <row r="39" spans="1:16" s="8" customFormat="1" x14ac:dyDescent="0.25">
      <c r="A39" s="9" t="s">
        <v>36</v>
      </c>
      <c r="B39" s="10">
        <v>2769</v>
      </c>
      <c r="C39" s="10">
        <v>2522</v>
      </c>
      <c r="D39" s="10">
        <v>759</v>
      </c>
      <c r="E39" s="10">
        <v>970</v>
      </c>
      <c r="F39" s="10">
        <v>702</v>
      </c>
      <c r="G39" s="10">
        <v>643</v>
      </c>
      <c r="H39" s="10">
        <v>389</v>
      </c>
      <c r="I39" s="10">
        <v>223</v>
      </c>
      <c r="J39" s="10">
        <v>302</v>
      </c>
      <c r="K39" s="10">
        <f>K40+K45</f>
        <v>37.200000000000003</v>
      </c>
      <c r="L39" s="10">
        <v>0</v>
      </c>
      <c r="M39" s="10">
        <v>0</v>
      </c>
      <c r="N39" s="13">
        <v>0</v>
      </c>
      <c r="O39" s="10">
        <v>0</v>
      </c>
      <c r="P39" s="7"/>
    </row>
    <row r="40" spans="1:16" s="8" customFormat="1" x14ac:dyDescent="0.25">
      <c r="A40" s="9" t="s">
        <v>37</v>
      </c>
      <c r="B40" s="10">
        <v>2769</v>
      </c>
      <c r="C40" s="10">
        <v>2522</v>
      </c>
      <c r="D40" s="10">
        <v>759</v>
      </c>
      <c r="E40" s="10">
        <v>970</v>
      </c>
      <c r="F40" s="10">
        <v>702</v>
      </c>
      <c r="G40" s="10">
        <v>643</v>
      </c>
      <c r="H40" s="10">
        <v>389</v>
      </c>
      <c r="I40" s="10">
        <v>223</v>
      </c>
      <c r="J40" s="10">
        <v>302</v>
      </c>
      <c r="K40" s="10">
        <f>SUM(K41:K44)</f>
        <v>37.200000000000003</v>
      </c>
      <c r="L40" s="10">
        <v>0</v>
      </c>
      <c r="M40" s="10">
        <v>0</v>
      </c>
      <c r="N40" s="13">
        <v>0</v>
      </c>
      <c r="O40" s="10">
        <v>0</v>
      </c>
      <c r="P40" s="7"/>
    </row>
    <row r="41" spans="1:16" x14ac:dyDescent="0.25">
      <c r="A41" s="12" t="s">
        <v>38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0">
        <v>0</v>
      </c>
    </row>
    <row r="42" spans="1:16" x14ac:dyDescent="0.25">
      <c r="A42" s="12" t="s">
        <v>39</v>
      </c>
      <c r="B42" s="13">
        <v>179</v>
      </c>
      <c r="C42" s="13">
        <v>124</v>
      </c>
      <c r="D42" s="13">
        <v>67</v>
      </c>
      <c r="E42" s="13">
        <v>39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0">
        <v>0</v>
      </c>
    </row>
    <row r="43" spans="1:16" x14ac:dyDescent="0.25">
      <c r="A43" s="12" t="s">
        <v>40</v>
      </c>
      <c r="B43" s="13">
        <v>60</v>
      </c>
      <c r="C43" s="13">
        <v>58</v>
      </c>
      <c r="D43" s="13">
        <v>57</v>
      </c>
      <c r="E43" s="13">
        <v>16</v>
      </c>
      <c r="F43" s="13">
        <v>95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0">
        <v>0</v>
      </c>
    </row>
    <row r="44" spans="1:16" x14ac:dyDescent="0.25">
      <c r="A44" s="12" t="s">
        <v>41</v>
      </c>
      <c r="B44" s="13">
        <v>2530</v>
      </c>
      <c r="C44" s="13">
        <v>2341</v>
      </c>
      <c r="D44" s="13">
        <v>636</v>
      </c>
      <c r="E44" s="13">
        <v>915</v>
      </c>
      <c r="F44" s="13">
        <v>608</v>
      </c>
      <c r="G44" s="13">
        <v>643</v>
      </c>
      <c r="H44" s="13">
        <v>389</v>
      </c>
      <c r="I44" s="13">
        <v>223</v>
      </c>
      <c r="J44" s="13">
        <v>302</v>
      </c>
      <c r="K44" s="13">
        <v>37.200000000000003</v>
      </c>
      <c r="L44" s="13">
        <v>0</v>
      </c>
      <c r="M44" s="13">
        <v>0</v>
      </c>
      <c r="N44" s="13">
        <v>0</v>
      </c>
      <c r="O44" s="10">
        <v>0</v>
      </c>
    </row>
    <row r="45" spans="1:16" s="8" customFormat="1" x14ac:dyDescent="0.25">
      <c r="A45" s="9" t="s">
        <v>42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f>SUM(K46)</f>
        <v>0</v>
      </c>
      <c r="L45" s="10">
        <v>0</v>
      </c>
      <c r="M45" s="10">
        <v>0</v>
      </c>
      <c r="N45" s="13">
        <v>0</v>
      </c>
      <c r="O45" s="10">
        <v>0</v>
      </c>
      <c r="P45" s="7"/>
    </row>
    <row r="46" spans="1:16" ht="30" x14ac:dyDescent="0.25">
      <c r="A46" s="12" t="s">
        <v>43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0">
        <v>0</v>
      </c>
    </row>
    <row r="47" spans="1:16" s="8" customFormat="1" ht="30" x14ac:dyDescent="0.25">
      <c r="A47" s="11" t="s">
        <v>44</v>
      </c>
      <c r="B47" s="10">
        <v>58787</v>
      </c>
      <c r="C47" s="10">
        <v>84447</v>
      </c>
      <c r="D47" s="10">
        <v>77364</v>
      </c>
      <c r="E47" s="10">
        <v>94788</v>
      </c>
      <c r="F47" s="10">
        <v>114955</v>
      </c>
      <c r="G47" s="10">
        <v>112983</v>
      </c>
      <c r="H47" s="10">
        <v>109134</v>
      </c>
      <c r="I47" s="10">
        <v>91771</v>
      </c>
      <c r="J47" s="10">
        <v>120627</v>
      </c>
      <c r="K47" s="10">
        <f>K48+K72+K76</f>
        <v>145427.1</v>
      </c>
      <c r="L47" s="10">
        <v>147518.35999999999</v>
      </c>
      <c r="M47" s="10">
        <v>135170.69</v>
      </c>
      <c r="N47" s="10">
        <v>104070.96</v>
      </c>
      <c r="O47" s="10">
        <v>122581.47</v>
      </c>
      <c r="P47" s="7"/>
    </row>
    <row r="48" spans="1:16" s="8" customFormat="1" x14ac:dyDescent="0.25">
      <c r="A48" s="11" t="s">
        <v>45</v>
      </c>
      <c r="B48" s="10">
        <v>58380</v>
      </c>
      <c r="C48" s="10">
        <v>83742</v>
      </c>
      <c r="D48" s="10">
        <v>76858</v>
      </c>
      <c r="E48" s="10">
        <v>94340</v>
      </c>
      <c r="F48" s="10">
        <v>114448</v>
      </c>
      <c r="G48" s="10">
        <v>112455</v>
      </c>
      <c r="H48" s="10">
        <v>108597</v>
      </c>
      <c r="I48" s="10">
        <v>91501</v>
      </c>
      <c r="J48" s="10">
        <v>120199</v>
      </c>
      <c r="K48" s="10">
        <f>SUM(K49:K71)</f>
        <v>145160.9</v>
      </c>
      <c r="L48" s="10">
        <v>147339.35999999999</v>
      </c>
      <c r="M48" s="10">
        <v>134680.59</v>
      </c>
      <c r="N48" s="10">
        <v>103695.66000000002</v>
      </c>
      <c r="O48" s="10">
        <v>121758.37000000001</v>
      </c>
      <c r="P48" s="7"/>
    </row>
    <row r="49" spans="1:15" x14ac:dyDescent="0.25">
      <c r="A49" s="14" t="s">
        <v>46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1:15" x14ac:dyDescent="0.25">
      <c r="A50" s="14" t="s">
        <v>47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4" t="s">
        <v>48</v>
      </c>
      <c r="B51" s="13">
        <v>747</v>
      </c>
      <c r="C51" s="13">
        <v>1675</v>
      </c>
      <c r="D51" s="13">
        <v>1785</v>
      </c>
      <c r="E51" s="13">
        <v>2403</v>
      </c>
      <c r="F51" s="13">
        <v>2714</v>
      </c>
      <c r="G51" s="13">
        <v>2366</v>
      </c>
      <c r="H51" s="13">
        <v>1882</v>
      </c>
      <c r="I51" s="13">
        <v>1078</v>
      </c>
      <c r="J51" s="13">
        <v>619</v>
      </c>
      <c r="K51" s="13">
        <v>610.16</v>
      </c>
      <c r="L51" s="13">
        <v>1506.8</v>
      </c>
      <c r="M51" s="13">
        <v>0</v>
      </c>
      <c r="N51" s="13">
        <v>0</v>
      </c>
      <c r="O51" s="13">
        <v>0</v>
      </c>
    </row>
    <row r="52" spans="1:15" x14ac:dyDescent="0.25">
      <c r="A52" s="14" t="s">
        <v>49</v>
      </c>
      <c r="B52" s="13">
        <v>1177</v>
      </c>
      <c r="C52" s="13">
        <v>2750</v>
      </c>
      <c r="D52" s="13">
        <v>2801</v>
      </c>
      <c r="E52" s="13">
        <v>3813</v>
      </c>
      <c r="F52" s="13">
        <v>3771</v>
      </c>
      <c r="G52" s="13">
        <v>3480</v>
      </c>
      <c r="H52" s="13">
        <v>2621</v>
      </c>
      <c r="I52" s="13">
        <v>2999.78</v>
      </c>
      <c r="J52" s="13">
        <v>4387</v>
      </c>
      <c r="K52" s="13">
        <v>4530.79</v>
      </c>
      <c r="L52" s="13">
        <v>3717.01</v>
      </c>
      <c r="M52" s="13">
        <v>4266.04</v>
      </c>
      <c r="N52" s="13">
        <v>3222.72</v>
      </c>
      <c r="O52" s="13">
        <v>3063.15</v>
      </c>
    </row>
    <row r="53" spans="1:15" x14ac:dyDescent="0.25">
      <c r="A53" s="14" t="s">
        <v>50</v>
      </c>
      <c r="B53" s="13">
        <v>7256</v>
      </c>
      <c r="C53" s="13">
        <v>12175</v>
      </c>
      <c r="D53" s="13">
        <v>11740</v>
      </c>
      <c r="E53" s="13">
        <v>13563</v>
      </c>
      <c r="F53" s="13">
        <v>17533</v>
      </c>
      <c r="G53" s="13">
        <v>17902</v>
      </c>
      <c r="H53" s="13">
        <v>16853</v>
      </c>
      <c r="I53" s="13">
        <v>14530</v>
      </c>
      <c r="J53" s="13">
        <v>20275</v>
      </c>
      <c r="K53" s="13">
        <v>37462.730000000003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4" t="s">
        <v>51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2" t="s">
        <v>52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2" t="s">
        <v>53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2" t="s">
        <v>54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2" t="s">
        <v>55</v>
      </c>
      <c r="B58" s="3">
        <v>1427</v>
      </c>
      <c r="C58" s="3">
        <v>1087</v>
      </c>
      <c r="D58" s="3">
        <v>650</v>
      </c>
      <c r="E58" s="3">
        <v>289</v>
      </c>
      <c r="F58" s="3">
        <v>225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2" t="s">
        <v>56</v>
      </c>
      <c r="B59" s="3">
        <v>199</v>
      </c>
      <c r="C59" s="3">
        <v>138</v>
      </c>
      <c r="D59" s="3">
        <v>74</v>
      </c>
      <c r="E59" s="3">
        <v>43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2" t="s">
        <v>57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2" t="s">
        <v>58</v>
      </c>
      <c r="B61" s="3">
        <v>650</v>
      </c>
      <c r="C61" s="3">
        <v>2213</v>
      </c>
      <c r="D61" s="3">
        <v>2978</v>
      </c>
      <c r="E61" s="3">
        <v>2673</v>
      </c>
      <c r="F61" s="3">
        <v>2816</v>
      </c>
      <c r="G61" s="3">
        <v>3231</v>
      </c>
      <c r="H61" s="3">
        <v>2433</v>
      </c>
      <c r="I61" s="3">
        <v>3259</v>
      </c>
      <c r="J61" s="3">
        <v>3183</v>
      </c>
      <c r="K61" s="3">
        <v>3723</v>
      </c>
      <c r="L61" s="3">
        <v>4176</v>
      </c>
      <c r="M61" s="3">
        <v>4094.85</v>
      </c>
      <c r="N61" s="3">
        <v>4502.3999999999996</v>
      </c>
      <c r="O61" s="3">
        <v>4179.74</v>
      </c>
    </row>
    <row r="62" spans="1:15" x14ac:dyDescent="0.25">
      <c r="A62" s="2" t="s">
        <v>59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2" t="s">
        <v>60</v>
      </c>
      <c r="B63" s="3">
        <v>22</v>
      </c>
      <c r="C63" s="3">
        <v>29</v>
      </c>
      <c r="D63" s="3">
        <v>42</v>
      </c>
      <c r="E63" s="3">
        <v>27</v>
      </c>
      <c r="F63" s="3">
        <v>23</v>
      </c>
      <c r="G63" s="3">
        <v>18</v>
      </c>
      <c r="H63" s="3">
        <v>21</v>
      </c>
      <c r="I63" s="3">
        <v>15</v>
      </c>
      <c r="J63" s="3">
        <v>21</v>
      </c>
      <c r="K63" s="3">
        <v>17.829999999999998</v>
      </c>
      <c r="L63" s="3">
        <v>19.48</v>
      </c>
      <c r="M63" s="3">
        <v>23.7</v>
      </c>
      <c r="N63" s="3">
        <v>17.18</v>
      </c>
      <c r="O63" s="3">
        <v>22.48</v>
      </c>
    </row>
    <row r="64" spans="1:15" x14ac:dyDescent="0.25">
      <c r="A64" s="2" t="s">
        <v>61</v>
      </c>
      <c r="B64" s="3">
        <v>4205</v>
      </c>
      <c r="C64" s="3">
        <v>7269</v>
      </c>
      <c r="D64" s="3">
        <v>6617</v>
      </c>
      <c r="E64" s="3">
        <v>8947</v>
      </c>
      <c r="F64" s="3">
        <v>10818</v>
      </c>
      <c r="G64" s="3">
        <v>11065</v>
      </c>
      <c r="H64" s="3">
        <v>7569</v>
      </c>
      <c r="I64" s="3">
        <v>9487</v>
      </c>
      <c r="J64" s="3">
        <v>13034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6" x14ac:dyDescent="0.25">
      <c r="A65" s="2" t="s">
        <v>62</v>
      </c>
      <c r="B65" s="3">
        <v>8898</v>
      </c>
      <c r="C65" s="3">
        <v>15188</v>
      </c>
      <c r="D65" s="3">
        <v>15018</v>
      </c>
      <c r="E65" s="3">
        <v>18179</v>
      </c>
      <c r="F65" s="3">
        <v>26405</v>
      </c>
      <c r="G65" s="3">
        <v>26810</v>
      </c>
      <c r="H65" s="3">
        <v>32875</v>
      </c>
      <c r="I65" s="3">
        <v>22261</v>
      </c>
      <c r="J65" s="3">
        <v>34271</v>
      </c>
      <c r="K65" s="3">
        <v>48346</v>
      </c>
      <c r="L65" s="3">
        <v>70423.37</v>
      </c>
      <c r="M65" s="3">
        <v>68427.399999999994</v>
      </c>
      <c r="N65" s="3">
        <v>52998.559999999998</v>
      </c>
      <c r="O65" s="3">
        <v>65288.63</v>
      </c>
    </row>
    <row r="66" spans="1:16" x14ac:dyDescent="0.25">
      <c r="A66" s="2" t="s">
        <v>63</v>
      </c>
      <c r="B66" s="3">
        <v>31618</v>
      </c>
      <c r="C66" s="3">
        <v>39478</v>
      </c>
      <c r="D66" s="3">
        <v>33290</v>
      </c>
      <c r="E66" s="3">
        <v>41812</v>
      </c>
      <c r="F66" s="3">
        <v>44628</v>
      </c>
      <c r="G66" s="3">
        <v>41572</v>
      </c>
      <c r="H66" s="3">
        <v>38339</v>
      </c>
      <c r="I66" s="3">
        <v>32349</v>
      </c>
      <c r="J66" s="3">
        <v>41256</v>
      </c>
      <c r="K66" s="3">
        <v>47902.43</v>
      </c>
      <c r="L66" s="3">
        <v>57862.52</v>
      </c>
      <c r="M66" s="3">
        <v>45092.71</v>
      </c>
      <c r="N66" s="3">
        <v>34305.74</v>
      </c>
      <c r="O66" s="3">
        <v>38542.42</v>
      </c>
    </row>
    <row r="67" spans="1:16" x14ac:dyDescent="0.25">
      <c r="A67" s="2" t="s">
        <v>64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6" x14ac:dyDescent="0.25">
      <c r="A68" s="2" t="s">
        <v>65</v>
      </c>
      <c r="B68" s="3">
        <v>1545</v>
      </c>
      <c r="C68" s="3">
        <v>1044</v>
      </c>
      <c r="D68" s="3">
        <v>1145</v>
      </c>
      <c r="E68" s="3">
        <v>1539</v>
      </c>
      <c r="F68" s="3">
        <v>4609</v>
      </c>
      <c r="G68" s="3">
        <v>5174</v>
      </c>
      <c r="H68" s="3">
        <v>5224</v>
      </c>
      <c r="I68" s="3">
        <v>4814</v>
      </c>
      <c r="J68" s="3">
        <v>2189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6" x14ac:dyDescent="0.25">
      <c r="A69" s="2" t="s">
        <v>66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6" x14ac:dyDescent="0.25">
      <c r="A70" s="2" t="s">
        <v>67</v>
      </c>
      <c r="B70" s="3">
        <v>636</v>
      </c>
      <c r="C70" s="3">
        <v>698</v>
      </c>
      <c r="D70" s="3">
        <v>718</v>
      </c>
      <c r="E70" s="3">
        <v>1053</v>
      </c>
      <c r="F70" s="3">
        <v>907</v>
      </c>
      <c r="G70" s="3">
        <v>835</v>
      </c>
      <c r="H70" s="3">
        <v>782</v>
      </c>
      <c r="I70" s="3">
        <v>707</v>
      </c>
      <c r="J70" s="3">
        <v>964</v>
      </c>
      <c r="K70" s="3">
        <v>1940.65</v>
      </c>
      <c r="L70" s="3">
        <v>1799.37</v>
      </c>
      <c r="M70" s="3">
        <v>2358.86</v>
      </c>
      <c r="N70" s="3">
        <v>2674.6</v>
      </c>
      <c r="O70" s="3">
        <v>2765.71</v>
      </c>
    </row>
    <row r="71" spans="1:16" x14ac:dyDescent="0.25">
      <c r="A71" s="14" t="s">
        <v>68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627.30999999999995</v>
      </c>
      <c r="L71" s="13">
        <v>7834.81</v>
      </c>
      <c r="M71" s="13">
        <v>10417.030000000001</v>
      </c>
      <c r="N71" s="13">
        <v>5974.46</v>
      </c>
      <c r="O71" s="13">
        <v>7896.24</v>
      </c>
    </row>
    <row r="72" spans="1:16" s="8" customFormat="1" x14ac:dyDescent="0.25">
      <c r="A72" s="11" t="s">
        <v>69</v>
      </c>
      <c r="B72" s="10">
        <v>407</v>
      </c>
      <c r="C72" s="10">
        <v>491</v>
      </c>
      <c r="D72" s="10">
        <v>294</v>
      </c>
      <c r="E72" s="10">
        <v>281</v>
      </c>
      <c r="F72" s="10">
        <v>340</v>
      </c>
      <c r="G72" s="10">
        <v>262</v>
      </c>
      <c r="H72" s="10">
        <v>370</v>
      </c>
      <c r="I72" s="10">
        <v>185</v>
      </c>
      <c r="J72" s="10">
        <v>243</v>
      </c>
      <c r="K72" s="10">
        <f>SUM(K73:K75)</f>
        <v>127.2</v>
      </c>
      <c r="L72" s="10">
        <v>75.2</v>
      </c>
      <c r="M72" s="10">
        <v>146.4</v>
      </c>
      <c r="N72" s="10">
        <v>146.4</v>
      </c>
      <c r="O72" s="10">
        <v>207.2</v>
      </c>
      <c r="P72" s="7"/>
    </row>
    <row r="73" spans="1:16" x14ac:dyDescent="0.25">
      <c r="A73" s="14" t="s">
        <v>70</v>
      </c>
      <c r="B73" s="13">
        <v>34</v>
      </c>
      <c r="C73" s="13">
        <v>94</v>
      </c>
      <c r="D73" s="13">
        <v>60</v>
      </c>
      <c r="E73" s="13">
        <v>55</v>
      </c>
      <c r="F73" s="13">
        <v>49</v>
      </c>
      <c r="G73" s="13">
        <v>50</v>
      </c>
      <c r="H73" s="13">
        <v>90</v>
      </c>
      <c r="I73" s="13">
        <v>44</v>
      </c>
      <c r="J73" s="13">
        <v>126</v>
      </c>
      <c r="K73" s="13">
        <v>127.2</v>
      </c>
      <c r="L73" s="13">
        <v>75.2</v>
      </c>
      <c r="M73" s="13">
        <v>146.4</v>
      </c>
      <c r="N73" s="13">
        <v>146.4</v>
      </c>
      <c r="O73" s="13">
        <v>207.2</v>
      </c>
    </row>
    <row r="74" spans="1:16" x14ac:dyDescent="0.25">
      <c r="A74" s="14" t="s">
        <v>71</v>
      </c>
      <c r="B74" s="13">
        <v>373</v>
      </c>
      <c r="C74" s="13">
        <v>397</v>
      </c>
      <c r="D74" s="13">
        <v>234</v>
      </c>
      <c r="E74" s="13">
        <v>226</v>
      </c>
      <c r="F74" s="13">
        <v>291</v>
      </c>
      <c r="G74" s="13">
        <v>212</v>
      </c>
      <c r="H74" s="13">
        <v>280</v>
      </c>
      <c r="I74" s="13">
        <v>141</v>
      </c>
      <c r="J74" s="13">
        <v>117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</row>
    <row r="75" spans="1:16" x14ac:dyDescent="0.25">
      <c r="A75" s="14" t="s">
        <v>72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6" s="8" customFormat="1" ht="30" x14ac:dyDescent="0.25">
      <c r="A76" s="9" t="s">
        <v>73</v>
      </c>
      <c r="B76" s="10">
        <v>0</v>
      </c>
      <c r="C76" s="10">
        <v>213</v>
      </c>
      <c r="D76" s="10">
        <v>212</v>
      </c>
      <c r="E76" s="10">
        <v>167</v>
      </c>
      <c r="F76" s="10">
        <v>167</v>
      </c>
      <c r="G76" s="10">
        <v>266</v>
      </c>
      <c r="H76" s="10">
        <v>168</v>
      </c>
      <c r="I76" s="10">
        <v>86</v>
      </c>
      <c r="J76" s="10">
        <v>185</v>
      </c>
      <c r="K76" s="10">
        <f>SUM(K77:K80)</f>
        <v>139</v>
      </c>
      <c r="L76" s="10">
        <v>103.8</v>
      </c>
      <c r="M76" s="10">
        <v>343.7</v>
      </c>
      <c r="N76" s="10">
        <v>228.9</v>
      </c>
      <c r="O76" s="10">
        <v>615.9</v>
      </c>
      <c r="P76" s="7"/>
    </row>
    <row r="77" spans="1:16" x14ac:dyDescent="0.25">
      <c r="A77" s="12" t="s">
        <v>74</v>
      </c>
      <c r="B77" s="13">
        <v>0</v>
      </c>
      <c r="C77" s="13">
        <v>174</v>
      </c>
      <c r="D77" s="13">
        <v>201</v>
      </c>
      <c r="E77" s="13">
        <v>155</v>
      </c>
      <c r="F77" s="13">
        <v>144</v>
      </c>
      <c r="G77" s="13">
        <v>216</v>
      </c>
      <c r="H77" s="13">
        <v>135</v>
      </c>
      <c r="I77" s="13">
        <v>74</v>
      </c>
      <c r="J77" s="13">
        <v>185</v>
      </c>
      <c r="K77" s="13">
        <v>120</v>
      </c>
      <c r="L77" s="13">
        <v>51</v>
      </c>
      <c r="M77" s="13">
        <v>286.5</v>
      </c>
      <c r="N77" s="13">
        <v>198.9</v>
      </c>
      <c r="O77" s="13">
        <v>415.5</v>
      </c>
    </row>
    <row r="78" spans="1:16" x14ac:dyDescent="0.25">
      <c r="A78" s="12" t="s">
        <v>75</v>
      </c>
      <c r="B78" s="13">
        <v>0</v>
      </c>
      <c r="C78" s="13">
        <v>39</v>
      </c>
      <c r="D78" s="13">
        <v>11</v>
      </c>
      <c r="E78" s="13">
        <v>12</v>
      </c>
      <c r="F78" s="13">
        <v>23</v>
      </c>
      <c r="G78" s="13">
        <v>50</v>
      </c>
      <c r="H78" s="13">
        <v>33</v>
      </c>
      <c r="I78" s="13">
        <v>12</v>
      </c>
      <c r="J78" s="13">
        <v>0</v>
      </c>
      <c r="K78" s="13">
        <v>19</v>
      </c>
      <c r="L78" s="13">
        <v>52.8</v>
      </c>
      <c r="M78" s="13">
        <v>57.2</v>
      </c>
      <c r="N78" s="13">
        <v>30</v>
      </c>
      <c r="O78" s="13">
        <v>200.4</v>
      </c>
    </row>
    <row r="79" spans="1:16" x14ac:dyDescent="0.25">
      <c r="A79" s="12" t="s">
        <v>76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6" ht="30" x14ac:dyDescent="0.25">
      <c r="A80" s="12" t="s">
        <v>77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</row>
    <row r="81" spans="1:16" s="8" customFormat="1" x14ac:dyDescent="0.25">
      <c r="A81" s="9" t="s">
        <v>78</v>
      </c>
      <c r="B81" s="10">
        <v>13810</v>
      </c>
      <c r="C81" s="10">
        <v>21438</v>
      </c>
      <c r="D81" s="10">
        <v>22166</v>
      </c>
      <c r="E81" s="10">
        <v>25082</v>
      </c>
      <c r="F81" s="10">
        <v>32953</v>
      </c>
      <c r="G81" s="10">
        <v>31919</v>
      </c>
      <c r="H81" s="10">
        <v>27798</v>
      </c>
      <c r="I81" s="10">
        <v>23752</v>
      </c>
      <c r="J81" s="10">
        <v>47904</v>
      </c>
      <c r="K81" s="10">
        <f>K82+K86</f>
        <v>377.45</v>
      </c>
      <c r="L81" s="10">
        <v>110.73</v>
      </c>
      <c r="M81" s="10">
        <v>448.56</v>
      </c>
      <c r="N81" s="10">
        <v>465.18</v>
      </c>
      <c r="O81" s="10">
        <v>490.63</v>
      </c>
      <c r="P81" s="7"/>
    </row>
    <row r="82" spans="1:16" s="8" customFormat="1" x14ac:dyDescent="0.25">
      <c r="A82" s="9" t="s">
        <v>79</v>
      </c>
      <c r="B82" s="10">
        <v>13810</v>
      </c>
      <c r="C82" s="10">
        <v>21438</v>
      </c>
      <c r="D82" s="10">
        <v>22166</v>
      </c>
      <c r="E82" s="10">
        <v>25082</v>
      </c>
      <c r="F82" s="10">
        <v>32953</v>
      </c>
      <c r="G82" s="10">
        <v>31919</v>
      </c>
      <c r="H82" s="10">
        <v>27798</v>
      </c>
      <c r="I82" s="10">
        <v>23752</v>
      </c>
      <c r="J82" s="10">
        <v>47904</v>
      </c>
      <c r="K82" s="10">
        <f>SUM(K83:K85)</f>
        <v>377.45</v>
      </c>
      <c r="L82" s="10">
        <v>110.73</v>
      </c>
      <c r="M82" s="10">
        <v>448.56</v>
      </c>
      <c r="N82" s="10">
        <v>465.18</v>
      </c>
      <c r="O82" s="10">
        <v>490.63</v>
      </c>
      <c r="P82" s="7"/>
    </row>
    <row r="83" spans="1:16" x14ac:dyDescent="0.25">
      <c r="A83" s="12" t="s">
        <v>80</v>
      </c>
      <c r="B83" s="13">
        <v>224</v>
      </c>
      <c r="C83" s="13">
        <v>369</v>
      </c>
      <c r="D83" s="13">
        <v>329</v>
      </c>
      <c r="E83" s="13">
        <v>377</v>
      </c>
      <c r="F83" s="13">
        <v>233</v>
      </c>
      <c r="G83" s="13">
        <v>308</v>
      </c>
      <c r="H83" s="13">
        <v>382</v>
      </c>
      <c r="I83" s="13">
        <v>269</v>
      </c>
      <c r="J83" s="13">
        <v>481</v>
      </c>
      <c r="K83" s="13">
        <v>377.45</v>
      </c>
      <c r="L83" s="13">
        <v>110.73</v>
      </c>
      <c r="M83" s="13">
        <v>448.56</v>
      </c>
      <c r="N83" s="13">
        <v>465.18</v>
      </c>
      <c r="O83" s="13">
        <v>490.63</v>
      </c>
    </row>
    <row r="84" spans="1:16" x14ac:dyDescent="0.25">
      <c r="A84" s="12" t="s">
        <v>81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</row>
    <row r="85" spans="1:16" x14ac:dyDescent="0.25">
      <c r="A85" s="12" t="s">
        <v>82</v>
      </c>
      <c r="B85" s="13">
        <v>13586</v>
      </c>
      <c r="C85" s="13">
        <v>21069</v>
      </c>
      <c r="D85" s="13">
        <v>21837</v>
      </c>
      <c r="E85" s="13">
        <v>24706</v>
      </c>
      <c r="F85" s="13">
        <v>32720</v>
      </c>
      <c r="G85" s="13">
        <v>31611</v>
      </c>
      <c r="H85" s="13">
        <v>27416</v>
      </c>
      <c r="I85" s="13">
        <v>23483</v>
      </c>
      <c r="J85" s="13">
        <v>47423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6" s="8" customFormat="1" x14ac:dyDescent="0.25">
      <c r="A86" s="9" t="s">
        <v>83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7"/>
    </row>
    <row r="87" spans="1:16" ht="30" x14ac:dyDescent="0.25">
      <c r="A87" s="12" t="s">
        <v>84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</row>
    <row r="88" spans="1:16" s="8" customFormat="1" ht="30" x14ac:dyDescent="0.25">
      <c r="A88" s="11" t="s">
        <v>85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12</v>
      </c>
      <c r="I88" s="10">
        <v>334</v>
      </c>
      <c r="J88" s="10">
        <v>29</v>
      </c>
      <c r="K88" s="10">
        <f>K89+K138+K147</f>
        <v>22.830000000000002</v>
      </c>
      <c r="L88" s="10">
        <v>20.23</v>
      </c>
      <c r="M88" s="10">
        <v>5.1100000000000003</v>
      </c>
      <c r="N88" s="10">
        <v>13.25</v>
      </c>
      <c r="O88" s="10">
        <v>86.13000000000001</v>
      </c>
      <c r="P88" s="7"/>
    </row>
    <row r="89" spans="1:16" s="8" customFormat="1" x14ac:dyDescent="0.25">
      <c r="A89" s="11" t="s">
        <v>86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12</v>
      </c>
      <c r="I89" s="10">
        <v>334</v>
      </c>
      <c r="J89" s="10">
        <v>29</v>
      </c>
      <c r="K89" s="10">
        <f>SUM(K90:K133)</f>
        <v>22.830000000000002</v>
      </c>
      <c r="L89" s="10">
        <v>20.23</v>
      </c>
      <c r="M89" s="10">
        <v>5.1100000000000003</v>
      </c>
      <c r="N89" s="10">
        <v>13.25</v>
      </c>
      <c r="O89" s="10">
        <v>86.13000000000001</v>
      </c>
      <c r="P89" s="7"/>
    </row>
    <row r="90" spans="1:16" x14ac:dyDescent="0.25">
      <c r="A90" s="14" t="s">
        <v>87</v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</row>
    <row r="91" spans="1:16" ht="30" x14ac:dyDescent="0.25">
      <c r="A91" s="14" t="s">
        <v>88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</row>
    <row r="92" spans="1:16" x14ac:dyDescent="0.25">
      <c r="A92" s="14" t="s">
        <v>89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</row>
    <row r="93" spans="1:16" x14ac:dyDescent="0.25">
      <c r="A93" s="14" t="s">
        <v>90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6" ht="30" x14ac:dyDescent="0.25">
      <c r="A94" s="14" t="s">
        <v>91</v>
      </c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8</v>
      </c>
      <c r="I94" s="13">
        <v>9</v>
      </c>
      <c r="J94" s="13">
        <v>11</v>
      </c>
      <c r="K94" s="13">
        <v>2.72</v>
      </c>
      <c r="L94" s="13">
        <v>8.0299999999999994</v>
      </c>
      <c r="M94" s="13">
        <v>3.91</v>
      </c>
      <c r="N94" s="13">
        <v>2.37</v>
      </c>
      <c r="O94" s="13">
        <v>0.63</v>
      </c>
    </row>
    <row r="95" spans="1:16" x14ac:dyDescent="0.25">
      <c r="A95" s="14" t="s">
        <v>92</v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</row>
    <row r="96" spans="1:16" ht="30" x14ac:dyDescent="0.25">
      <c r="A96" s="14" t="s">
        <v>93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18</v>
      </c>
      <c r="K96" s="13">
        <v>11.14</v>
      </c>
      <c r="L96" s="13">
        <v>1.34</v>
      </c>
      <c r="M96" s="13">
        <v>0</v>
      </c>
      <c r="N96" s="13">
        <v>9.09</v>
      </c>
      <c r="O96" s="13">
        <v>6.57</v>
      </c>
    </row>
    <row r="97" spans="1:15" x14ac:dyDescent="0.25">
      <c r="A97" s="14" t="s">
        <v>94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</row>
    <row r="98" spans="1:15" x14ac:dyDescent="0.25">
      <c r="A98" s="14" t="s">
        <v>95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</row>
    <row r="99" spans="1:15" x14ac:dyDescent="0.25">
      <c r="A99" s="14" t="s">
        <v>96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ht="18" customHeight="1" x14ac:dyDescent="0.25">
      <c r="A100" s="14" t="s">
        <v>97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0.01</v>
      </c>
      <c r="M100" s="13">
        <v>0.05</v>
      </c>
      <c r="N100" s="13">
        <v>0</v>
      </c>
      <c r="O100" s="13">
        <v>0.09</v>
      </c>
    </row>
    <row r="101" spans="1:15" x14ac:dyDescent="0.25">
      <c r="A101" s="14" t="s">
        <v>98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4" t="s">
        <v>99</v>
      </c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</row>
    <row r="103" spans="1:15" x14ac:dyDescent="0.25">
      <c r="A103" s="14" t="s">
        <v>100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4</v>
      </c>
      <c r="I103" s="13">
        <v>325</v>
      </c>
      <c r="J103" s="13">
        <v>0</v>
      </c>
      <c r="K103" s="13">
        <v>8.41</v>
      </c>
      <c r="L103" s="13">
        <v>0</v>
      </c>
      <c r="M103" s="13">
        <v>0</v>
      </c>
      <c r="N103" s="13">
        <v>0</v>
      </c>
      <c r="O103" s="13">
        <v>0</v>
      </c>
    </row>
    <row r="104" spans="1:15" x14ac:dyDescent="0.25">
      <c r="A104" s="14" t="s">
        <v>101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ht="18" customHeight="1" x14ac:dyDescent="0.25">
      <c r="A105" s="14" t="s">
        <v>102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10.3</v>
      </c>
      <c r="M105" s="13">
        <v>0.69</v>
      </c>
      <c r="N105" s="13">
        <v>0</v>
      </c>
      <c r="O105" s="13">
        <v>75.7</v>
      </c>
    </row>
    <row r="106" spans="1:15" ht="18.75" customHeight="1" x14ac:dyDescent="0.25">
      <c r="A106" s="14" t="s">
        <v>103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4" t="s">
        <v>104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</row>
    <row r="108" spans="1:15" x14ac:dyDescent="0.25">
      <c r="A108" s="14" t="s">
        <v>105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</row>
    <row r="109" spans="1:15" ht="30" x14ac:dyDescent="0.25">
      <c r="A109" s="14" t="s">
        <v>106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0.56000000000000005</v>
      </c>
      <c r="L109" s="13">
        <v>0.55000000000000004</v>
      </c>
      <c r="M109" s="13">
        <v>0.28000000000000003</v>
      </c>
      <c r="N109" s="13">
        <v>0</v>
      </c>
      <c r="O109" s="13">
        <v>0.5</v>
      </c>
    </row>
    <row r="110" spans="1:15" ht="30" x14ac:dyDescent="0.25">
      <c r="A110" s="14" t="s">
        <v>107</v>
      </c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ht="30" x14ac:dyDescent="0.25">
      <c r="A111" s="14" t="s">
        <v>108</v>
      </c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ht="30" x14ac:dyDescent="0.25">
      <c r="A112" s="14" t="s">
        <v>109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ht="30" x14ac:dyDescent="0.25">
      <c r="A113" s="14" t="s">
        <v>110</v>
      </c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4" t="s">
        <v>111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0.18</v>
      </c>
      <c r="N114" s="13">
        <v>1.79</v>
      </c>
      <c r="O114" s="13">
        <v>2.64</v>
      </c>
    </row>
    <row r="115" spans="1:15" ht="30" x14ac:dyDescent="0.25">
      <c r="A115" s="14" t="s">
        <v>112</v>
      </c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ht="30" x14ac:dyDescent="0.25">
      <c r="A116" s="14" t="s">
        <v>113</v>
      </c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</row>
    <row r="117" spans="1:15" ht="30" x14ac:dyDescent="0.25">
      <c r="A117" s="14" t="s">
        <v>114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4" t="s">
        <v>115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ht="30" x14ac:dyDescent="0.25">
      <c r="A119" s="14" t="s">
        <v>116</v>
      </c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4" t="s">
        <v>117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ht="30" x14ac:dyDescent="0.25">
      <c r="A121" s="14" t="s">
        <v>118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</row>
    <row r="122" spans="1:15" x14ac:dyDescent="0.25">
      <c r="A122" s="14" t="s">
        <v>119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4" t="s">
        <v>120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4" t="s">
        <v>121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4" t="s">
        <v>122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ht="30" x14ac:dyDescent="0.25">
      <c r="A126" s="14" t="s">
        <v>123</v>
      </c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4" t="s">
        <v>124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4" t="s">
        <v>125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6" x14ac:dyDescent="0.25">
      <c r="A129" s="14" t="s">
        <v>126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6" x14ac:dyDescent="0.25">
      <c r="A130" s="14" t="s">
        <v>127</v>
      </c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6" x14ac:dyDescent="0.25">
      <c r="A131" s="14" t="s">
        <v>128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6" x14ac:dyDescent="0.25">
      <c r="A132" s="14" t="s">
        <v>129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6" x14ac:dyDescent="0.25">
      <c r="A133" s="14" t="s">
        <v>130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6" x14ac:dyDescent="0.25">
      <c r="A134" s="14" t="s">
        <v>791</v>
      </c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</row>
    <row r="135" spans="1:16" x14ac:dyDescent="0.25">
      <c r="A135" s="14" t="s">
        <v>792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6" x14ac:dyDescent="0.25">
      <c r="A136" s="14" t="s">
        <v>793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6" x14ac:dyDescent="0.25">
      <c r="A137" s="14" t="s">
        <v>794</v>
      </c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</row>
    <row r="138" spans="1:16" s="8" customFormat="1" x14ac:dyDescent="0.25">
      <c r="A138" s="11" t="s">
        <v>131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3">
        <v>0</v>
      </c>
      <c r="P138" s="7"/>
    </row>
    <row r="139" spans="1:16" x14ac:dyDescent="0.25">
      <c r="A139" s="11" t="s">
        <v>132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</row>
    <row r="140" spans="1:16" x14ac:dyDescent="0.25">
      <c r="A140" s="11" t="s">
        <v>133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</row>
    <row r="141" spans="1:16" x14ac:dyDescent="0.25">
      <c r="A141" s="11" t="s">
        <v>134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</row>
    <row r="142" spans="1:16" x14ac:dyDescent="0.25">
      <c r="A142" s="11" t="s">
        <v>135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</row>
    <row r="143" spans="1:16" x14ac:dyDescent="0.25">
      <c r="A143" s="11" t="s">
        <v>136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</row>
    <row r="144" spans="1:16" x14ac:dyDescent="0.25">
      <c r="A144" s="11" t="s">
        <v>137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</row>
    <row r="145" spans="1:16" x14ac:dyDescent="0.25">
      <c r="A145" s="11" t="s">
        <v>138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</row>
    <row r="146" spans="1:16" ht="30" x14ac:dyDescent="0.25">
      <c r="A146" s="11" t="s">
        <v>795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</row>
    <row r="147" spans="1:16" s="8" customFormat="1" ht="30" x14ac:dyDescent="0.25">
      <c r="A147" s="11" t="s">
        <v>139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7"/>
    </row>
    <row r="148" spans="1:16" x14ac:dyDescent="0.25">
      <c r="A148" s="11" t="s">
        <v>140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</row>
    <row r="149" spans="1:16" ht="30" x14ac:dyDescent="0.25">
      <c r="A149" s="11" t="s">
        <v>141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</row>
    <row r="150" spans="1:16" s="8" customFormat="1" x14ac:dyDescent="0.25">
      <c r="A150" s="11" t="s">
        <v>142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7"/>
    </row>
    <row r="151" spans="1:16" s="8" customFormat="1" x14ac:dyDescent="0.25">
      <c r="A151" s="11" t="s">
        <v>143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7"/>
    </row>
    <row r="152" spans="1:16" x14ac:dyDescent="0.25">
      <c r="A152" s="11" t="s">
        <v>144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</row>
    <row r="153" spans="1:16" x14ac:dyDescent="0.25">
      <c r="A153" s="11" t="s">
        <v>145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</row>
    <row r="154" spans="1:16" s="8" customFormat="1" x14ac:dyDescent="0.25">
      <c r="A154" s="9" t="s">
        <v>146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7"/>
    </row>
    <row r="155" spans="1:16" x14ac:dyDescent="0.25">
      <c r="A155" s="11" t="s">
        <v>147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</row>
    <row r="156" spans="1:16" x14ac:dyDescent="0.25">
      <c r="A156" s="11" t="s">
        <v>148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</row>
    <row r="157" spans="1:16" x14ac:dyDescent="0.25">
      <c r="A157" s="11" t="s">
        <v>149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</row>
    <row r="158" spans="1:16" s="8" customFormat="1" x14ac:dyDescent="0.25">
      <c r="A158" s="11" t="s">
        <v>150</v>
      </c>
      <c r="B158" s="10">
        <v>26418</v>
      </c>
      <c r="C158" s="10">
        <v>37713</v>
      </c>
      <c r="D158" s="10">
        <v>39976</v>
      </c>
      <c r="E158" s="10">
        <v>43460</v>
      </c>
      <c r="F158" s="10">
        <v>98411</v>
      </c>
      <c r="G158" s="10">
        <v>94778</v>
      </c>
      <c r="H158" s="10">
        <v>108919</v>
      </c>
      <c r="I158" s="10">
        <v>78665</v>
      </c>
      <c r="J158" s="10">
        <v>103876</v>
      </c>
      <c r="K158" s="10">
        <f>K159+K163+K175+K189+K193+K195+K197+K200+K203+K207+K209+K212+K217+K220+K222+K231+K234</f>
        <v>138026.97999999998</v>
      </c>
      <c r="L158" s="10">
        <v>131209.03</v>
      </c>
      <c r="M158" s="10">
        <v>129912.43</v>
      </c>
      <c r="N158" s="10">
        <v>94592.079999999987</v>
      </c>
      <c r="O158" s="10">
        <v>102865.86000000002</v>
      </c>
      <c r="P158" s="7"/>
    </row>
    <row r="159" spans="1:16" s="8" customFormat="1" x14ac:dyDescent="0.25">
      <c r="A159" s="11" t="s">
        <v>151</v>
      </c>
      <c r="B159" s="10">
        <v>267</v>
      </c>
      <c r="C159" s="10">
        <v>209</v>
      </c>
      <c r="D159" s="10">
        <v>0</v>
      </c>
      <c r="E159" s="10">
        <v>0</v>
      </c>
      <c r="F159" s="10">
        <v>30</v>
      </c>
      <c r="G159" s="10">
        <v>84</v>
      </c>
      <c r="H159" s="10">
        <v>122</v>
      </c>
      <c r="I159" s="10">
        <v>253</v>
      </c>
      <c r="J159" s="10">
        <v>441</v>
      </c>
      <c r="K159" s="10">
        <f>SUM(K160:K162)</f>
        <v>76.16</v>
      </c>
      <c r="L159" s="10">
        <v>168.64</v>
      </c>
      <c r="M159" s="10">
        <v>223.04</v>
      </c>
      <c r="N159" s="10">
        <v>155.04</v>
      </c>
      <c r="O159" s="10">
        <v>165.92</v>
      </c>
      <c r="P159" s="7"/>
    </row>
    <row r="160" spans="1:16" x14ac:dyDescent="0.25">
      <c r="A160" s="11" t="s">
        <v>152</v>
      </c>
      <c r="B160" s="10">
        <v>267</v>
      </c>
      <c r="C160" s="10">
        <v>209</v>
      </c>
      <c r="D160" s="10">
        <v>0</v>
      </c>
      <c r="E160" s="10">
        <v>0</v>
      </c>
      <c r="F160" s="10"/>
      <c r="G160" s="10"/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</row>
    <row r="161" spans="1:16" x14ac:dyDescent="0.25">
      <c r="A161" s="11" t="s">
        <v>153</v>
      </c>
      <c r="B161" s="10">
        <v>0</v>
      </c>
      <c r="C161" s="10">
        <v>0</v>
      </c>
      <c r="D161" s="10">
        <v>0</v>
      </c>
      <c r="E161" s="10">
        <v>0</v>
      </c>
      <c r="F161" s="10">
        <v>30</v>
      </c>
      <c r="G161" s="10">
        <v>84</v>
      </c>
      <c r="H161" s="10">
        <v>122</v>
      </c>
      <c r="I161" s="10">
        <v>253</v>
      </c>
      <c r="J161" s="10">
        <v>441</v>
      </c>
      <c r="K161" s="10">
        <v>76.16</v>
      </c>
      <c r="L161" s="10">
        <v>168.64</v>
      </c>
      <c r="M161" s="10">
        <v>223.04</v>
      </c>
      <c r="N161" s="10">
        <v>155.04</v>
      </c>
      <c r="O161" s="10">
        <v>165.92</v>
      </c>
    </row>
    <row r="162" spans="1:16" x14ac:dyDescent="0.25">
      <c r="A162" s="11" t="s">
        <v>154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</row>
    <row r="163" spans="1:16" s="8" customFormat="1" x14ac:dyDescent="0.25">
      <c r="A163" s="11" t="s">
        <v>155</v>
      </c>
      <c r="B163" s="10">
        <v>4714</v>
      </c>
      <c r="C163" s="10">
        <v>4840</v>
      </c>
      <c r="D163" s="10">
        <v>3401</v>
      </c>
      <c r="E163" s="10">
        <v>6503</v>
      </c>
      <c r="F163" s="10">
        <v>6019</v>
      </c>
      <c r="G163" s="10">
        <v>8117</v>
      </c>
      <c r="H163" s="10">
        <v>17580</v>
      </c>
      <c r="I163" s="10">
        <v>15054</v>
      </c>
      <c r="J163" s="10">
        <v>13536</v>
      </c>
      <c r="K163" s="10">
        <f>SUM(K164:K174)</f>
        <v>13099.91</v>
      </c>
      <c r="L163" s="10">
        <v>19766.89</v>
      </c>
      <c r="M163" s="10">
        <v>19584.78</v>
      </c>
      <c r="N163" s="10">
        <v>8875.17</v>
      </c>
      <c r="O163" s="10">
        <v>7638.9400000000005</v>
      </c>
      <c r="P163" s="7"/>
    </row>
    <row r="164" spans="1:16" x14ac:dyDescent="0.25">
      <c r="A164" s="11" t="s">
        <v>156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</row>
    <row r="165" spans="1:16" x14ac:dyDescent="0.25">
      <c r="A165" s="11" t="s">
        <v>157</v>
      </c>
      <c r="B165" s="10">
        <v>344</v>
      </c>
      <c r="C165" s="10">
        <v>413</v>
      </c>
      <c r="D165" s="10">
        <v>310</v>
      </c>
      <c r="E165" s="10">
        <v>413</v>
      </c>
      <c r="F165" s="10">
        <v>265</v>
      </c>
      <c r="G165" s="10">
        <v>278</v>
      </c>
      <c r="H165" s="10">
        <v>270</v>
      </c>
      <c r="I165" s="10">
        <v>181</v>
      </c>
      <c r="J165" s="10">
        <v>203</v>
      </c>
      <c r="K165" s="10">
        <v>303.89</v>
      </c>
      <c r="L165" s="10">
        <v>244.06</v>
      </c>
      <c r="M165" s="10">
        <v>493.84</v>
      </c>
      <c r="N165" s="10">
        <v>579.77</v>
      </c>
      <c r="O165" s="10">
        <v>574.16</v>
      </c>
    </row>
    <row r="166" spans="1:16" x14ac:dyDescent="0.25">
      <c r="A166" s="11" t="s">
        <v>158</v>
      </c>
      <c r="B166" s="10">
        <v>4138</v>
      </c>
      <c r="C166" s="10">
        <v>4167</v>
      </c>
      <c r="D166" s="10">
        <v>2989</v>
      </c>
      <c r="E166" s="10">
        <v>5744</v>
      </c>
      <c r="F166" s="10">
        <v>5488</v>
      </c>
      <c r="G166" s="10">
        <v>5937</v>
      </c>
      <c r="H166" s="10">
        <v>11454</v>
      </c>
      <c r="I166" s="10">
        <v>9525</v>
      </c>
      <c r="J166" s="10">
        <v>4830</v>
      </c>
      <c r="K166" s="10">
        <v>2387.88</v>
      </c>
      <c r="L166" s="10">
        <v>5792.26</v>
      </c>
      <c r="M166" s="10">
        <v>5367.14</v>
      </c>
      <c r="N166" s="10">
        <v>0</v>
      </c>
      <c r="O166" s="10">
        <v>0</v>
      </c>
    </row>
    <row r="167" spans="1:16" x14ac:dyDescent="0.25">
      <c r="A167" s="11" t="s">
        <v>159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93</v>
      </c>
      <c r="H167" s="10">
        <v>20</v>
      </c>
      <c r="I167" s="10">
        <v>23</v>
      </c>
      <c r="J167" s="10">
        <v>38</v>
      </c>
      <c r="K167" s="10">
        <v>20</v>
      </c>
      <c r="L167" s="10">
        <v>30</v>
      </c>
      <c r="M167" s="10">
        <v>50</v>
      </c>
      <c r="N167" s="10">
        <v>72.5</v>
      </c>
      <c r="O167" s="10">
        <v>87.5</v>
      </c>
    </row>
    <row r="168" spans="1:16" x14ac:dyDescent="0.25">
      <c r="A168" s="11" t="s">
        <v>160</v>
      </c>
      <c r="B168" s="10">
        <v>0</v>
      </c>
      <c r="C168" s="10">
        <v>38</v>
      </c>
      <c r="D168" s="10">
        <v>13</v>
      </c>
      <c r="E168" s="10">
        <v>38</v>
      </c>
      <c r="F168" s="10">
        <v>30</v>
      </c>
      <c r="G168" s="10">
        <v>27</v>
      </c>
      <c r="H168" s="10">
        <v>2</v>
      </c>
      <c r="I168" s="10">
        <v>4</v>
      </c>
      <c r="J168" s="10">
        <v>0</v>
      </c>
      <c r="K168" s="10">
        <v>9.1300000000000008</v>
      </c>
      <c r="L168" s="10">
        <v>0</v>
      </c>
      <c r="M168" s="10">
        <v>0</v>
      </c>
      <c r="N168" s="10">
        <v>0</v>
      </c>
      <c r="O168" s="10">
        <v>0</v>
      </c>
    </row>
    <row r="169" spans="1:16" x14ac:dyDescent="0.25">
      <c r="A169" s="11" t="s">
        <v>161</v>
      </c>
      <c r="B169" s="10">
        <v>232</v>
      </c>
      <c r="C169" s="10">
        <v>222</v>
      </c>
      <c r="D169" s="10">
        <v>88</v>
      </c>
      <c r="E169" s="10">
        <v>309</v>
      </c>
      <c r="F169" s="10">
        <v>235</v>
      </c>
      <c r="G169" s="10">
        <v>52</v>
      </c>
      <c r="H169" s="10">
        <v>131</v>
      </c>
      <c r="I169" s="10">
        <v>133</v>
      </c>
      <c r="J169" s="10">
        <v>310</v>
      </c>
      <c r="K169" s="10">
        <v>253.03</v>
      </c>
      <c r="L169" s="10">
        <v>180.44</v>
      </c>
      <c r="M169" s="10">
        <v>274.39999999999998</v>
      </c>
      <c r="N169" s="10">
        <v>355.95</v>
      </c>
      <c r="O169" s="10">
        <v>315.5</v>
      </c>
    </row>
    <row r="170" spans="1:16" x14ac:dyDescent="0.25">
      <c r="A170" s="11" t="s">
        <v>162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</row>
    <row r="171" spans="1:16" x14ac:dyDescent="0.25">
      <c r="A171" s="11" t="s">
        <v>163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652</v>
      </c>
      <c r="I171" s="10">
        <v>1058</v>
      </c>
      <c r="J171" s="10">
        <v>1701</v>
      </c>
      <c r="K171" s="10">
        <v>2603.25</v>
      </c>
      <c r="L171" s="10">
        <v>3388.75</v>
      </c>
      <c r="M171" s="10">
        <v>3848.75</v>
      </c>
      <c r="N171" s="10">
        <v>2927.75</v>
      </c>
      <c r="O171" s="10">
        <v>2876.5</v>
      </c>
    </row>
    <row r="172" spans="1:16" x14ac:dyDescent="0.25">
      <c r="A172" s="11" t="s">
        <v>164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6.8</v>
      </c>
      <c r="O172" s="10">
        <v>12</v>
      </c>
    </row>
    <row r="173" spans="1:16" x14ac:dyDescent="0.25">
      <c r="A173" s="11" t="s">
        <v>165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</row>
    <row r="174" spans="1:16" x14ac:dyDescent="0.25">
      <c r="A174" s="11" t="s">
        <v>166</v>
      </c>
      <c r="B174" s="10">
        <v>0</v>
      </c>
      <c r="C174" s="10">
        <v>0</v>
      </c>
      <c r="D174" s="10">
        <v>823</v>
      </c>
      <c r="E174" s="10">
        <v>1177</v>
      </c>
      <c r="F174" s="10">
        <v>1800</v>
      </c>
      <c r="G174" s="10">
        <v>1731</v>
      </c>
      <c r="H174" s="10">
        <v>5051</v>
      </c>
      <c r="I174" s="10">
        <v>4130</v>
      </c>
      <c r="J174" s="10">
        <v>6455</v>
      </c>
      <c r="K174" s="10">
        <v>7522.73</v>
      </c>
      <c r="L174" s="10">
        <v>10131.379999999999</v>
      </c>
      <c r="M174" s="10">
        <v>9550.65</v>
      </c>
      <c r="N174" s="10">
        <v>4932.3999999999996</v>
      </c>
      <c r="O174" s="10">
        <v>3773.28</v>
      </c>
    </row>
    <row r="175" spans="1:16" s="8" customFormat="1" x14ac:dyDescent="0.25">
      <c r="A175" s="11" t="s">
        <v>167</v>
      </c>
      <c r="B175" s="10">
        <v>9622</v>
      </c>
      <c r="C175" s="10">
        <v>0</v>
      </c>
      <c r="D175" s="10">
        <v>15146</v>
      </c>
      <c r="E175" s="10">
        <v>11621</v>
      </c>
      <c r="F175" s="10">
        <v>16803</v>
      </c>
      <c r="G175" s="10">
        <v>15625</v>
      </c>
      <c r="H175" s="10">
        <v>19275</v>
      </c>
      <c r="I175" s="10">
        <v>14219</v>
      </c>
      <c r="J175" s="10">
        <v>18963</v>
      </c>
      <c r="K175" s="10">
        <f>SUM(K176:K188)</f>
        <v>22048.22</v>
      </c>
      <c r="L175" s="10">
        <v>24369.87</v>
      </c>
      <c r="M175" s="10">
        <v>23667.63</v>
      </c>
      <c r="N175" s="10">
        <v>17877.98</v>
      </c>
      <c r="O175" s="10">
        <v>19296.82</v>
      </c>
      <c r="P175" s="7"/>
    </row>
    <row r="176" spans="1:16" x14ac:dyDescent="0.25">
      <c r="A176" s="11" t="s">
        <v>168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</row>
    <row r="177" spans="1:16" x14ac:dyDescent="0.25">
      <c r="A177" s="11" t="s">
        <v>169</v>
      </c>
      <c r="B177" s="10">
        <v>6677</v>
      </c>
      <c r="C177" s="10">
        <v>10194</v>
      </c>
      <c r="D177" s="10">
        <v>10779</v>
      </c>
      <c r="E177" s="10">
        <v>7475</v>
      </c>
      <c r="F177" s="10">
        <v>10022</v>
      </c>
      <c r="G177" s="10">
        <v>10474</v>
      </c>
      <c r="H177" s="10">
        <v>12296</v>
      </c>
      <c r="I177" s="10">
        <v>8785</v>
      </c>
      <c r="J177" s="10">
        <v>9556</v>
      </c>
      <c r="K177" s="10">
        <v>9577.43</v>
      </c>
      <c r="L177" s="10">
        <v>7676.07</v>
      </c>
      <c r="M177" s="10">
        <v>8482.7199999999993</v>
      </c>
      <c r="N177" s="10">
        <v>7961.08</v>
      </c>
      <c r="O177" s="10">
        <v>7013.74</v>
      </c>
    </row>
    <row r="178" spans="1:16" x14ac:dyDescent="0.25">
      <c r="A178" s="11" t="s">
        <v>170</v>
      </c>
      <c r="B178" s="10">
        <v>1708</v>
      </c>
      <c r="C178" s="10">
        <v>870</v>
      </c>
      <c r="D178" s="10">
        <v>1224</v>
      </c>
      <c r="E178" s="10">
        <v>447</v>
      </c>
      <c r="F178" s="10">
        <v>421</v>
      </c>
      <c r="G178" s="10">
        <v>382</v>
      </c>
      <c r="H178" s="10">
        <v>0</v>
      </c>
      <c r="I178" s="10">
        <v>124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</row>
    <row r="179" spans="1:16" x14ac:dyDescent="0.25">
      <c r="A179" s="11" t="s">
        <v>171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</row>
    <row r="180" spans="1:16" x14ac:dyDescent="0.25">
      <c r="A180" s="11" t="s">
        <v>172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</row>
    <row r="181" spans="1:16" x14ac:dyDescent="0.25">
      <c r="A181" s="11" t="s">
        <v>173</v>
      </c>
      <c r="B181" s="10">
        <v>769</v>
      </c>
      <c r="C181" s="10">
        <v>863</v>
      </c>
      <c r="D181" s="10">
        <v>778</v>
      </c>
      <c r="E181" s="10">
        <v>958</v>
      </c>
      <c r="F181" s="10">
        <v>745</v>
      </c>
      <c r="G181" s="10">
        <v>719</v>
      </c>
      <c r="H181" s="10">
        <v>608</v>
      </c>
      <c r="I181" s="10">
        <v>724</v>
      </c>
      <c r="J181" s="10">
        <v>969</v>
      </c>
      <c r="K181" s="10">
        <v>708.2</v>
      </c>
      <c r="L181" s="10">
        <v>847.6</v>
      </c>
      <c r="M181" s="10">
        <v>0</v>
      </c>
      <c r="N181" s="10">
        <v>0</v>
      </c>
      <c r="O181" s="10">
        <v>0</v>
      </c>
    </row>
    <row r="182" spans="1:16" x14ac:dyDescent="0.25">
      <c r="A182" s="11" t="s">
        <v>174</v>
      </c>
      <c r="B182" s="10"/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</row>
    <row r="183" spans="1:16" x14ac:dyDescent="0.25">
      <c r="A183" s="11" t="s">
        <v>175</v>
      </c>
      <c r="B183" s="10"/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</row>
    <row r="184" spans="1:16" x14ac:dyDescent="0.25">
      <c r="A184" s="11" t="s">
        <v>176</v>
      </c>
      <c r="B184" s="10">
        <v>468</v>
      </c>
      <c r="C184" s="10">
        <v>930</v>
      </c>
      <c r="D184" s="10">
        <v>932</v>
      </c>
      <c r="E184" s="10">
        <v>1564</v>
      </c>
      <c r="F184" s="10">
        <v>3006</v>
      </c>
      <c r="G184" s="10">
        <v>3432</v>
      </c>
      <c r="H184" s="10">
        <v>5302</v>
      </c>
      <c r="I184" s="10">
        <v>2971</v>
      </c>
      <c r="J184" s="10">
        <v>4732</v>
      </c>
      <c r="K184" s="10">
        <v>5719.85</v>
      </c>
      <c r="L184" s="10">
        <v>7468.49</v>
      </c>
      <c r="M184" s="10">
        <v>5218.7299999999996</v>
      </c>
      <c r="N184" s="10">
        <v>2687.08</v>
      </c>
      <c r="O184" s="10">
        <v>2937.3</v>
      </c>
    </row>
    <row r="185" spans="1:16" x14ac:dyDescent="0.25">
      <c r="A185" s="11" t="s">
        <v>177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</row>
    <row r="186" spans="1:16" x14ac:dyDescent="0.25">
      <c r="A186" s="11" t="s">
        <v>178</v>
      </c>
      <c r="B186" s="10">
        <v>0</v>
      </c>
      <c r="C186" s="10">
        <v>0</v>
      </c>
      <c r="D186" s="10">
        <v>610</v>
      </c>
      <c r="E186" s="10">
        <v>0</v>
      </c>
      <c r="F186" s="10">
        <v>783</v>
      </c>
      <c r="G186" s="10">
        <v>617</v>
      </c>
      <c r="H186" s="10">
        <v>986</v>
      </c>
      <c r="I186" s="10">
        <v>1235</v>
      </c>
      <c r="J186" s="10">
        <v>3152</v>
      </c>
      <c r="K186" s="10">
        <v>4981.74</v>
      </c>
      <c r="L186" s="10">
        <v>7399.96</v>
      </c>
      <c r="M186" s="10">
        <v>8694.93</v>
      </c>
      <c r="N186" s="10">
        <v>5770.94</v>
      </c>
      <c r="O186" s="10">
        <v>7921.53</v>
      </c>
    </row>
    <row r="187" spans="1:16" x14ac:dyDescent="0.25">
      <c r="A187" s="11" t="s">
        <v>179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</row>
    <row r="188" spans="1:16" x14ac:dyDescent="0.25">
      <c r="A188" s="11" t="s">
        <v>180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82</v>
      </c>
      <c r="I188" s="10">
        <v>380</v>
      </c>
      <c r="J188" s="10">
        <v>555</v>
      </c>
      <c r="K188" s="10">
        <v>1061</v>
      </c>
      <c r="L188" s="10">
        <v>977.75</v>
      </c>
      <c r="M188" s="10">
        <v>1271.25</v>
      </c>
      <c r="N188" s="10">
        <v>1458.88</v>
      </c>
      <c r="O188" s="10">
        <v>1424.25</v>
      </c>
    </row>
    <row r="189" spans="1:16" s="8" customFormat="1" x14ac:dyDescent="0.25">
      <c r="A189" s="11" t="s">
        <v>181</v>
      </c>
      <c r="B189" s="10">
        <v>38</v>
      </c>
      <c r="C189" s="10">
        <v>80</v>
      </c>
      <c r="D189" s="10">
        <v>2406</v>
      </c>
      <c r="E189" s="10">
        <v>2911</v>
      </c>
      <c r="F189" s="10">
        <v>3330</v>
      </c>
      <c r="G189" s="10">
        <v>4706</v>
      </c>
      <c r="H189" s="10">
        <v>4309</v>
      </c>
      <c r="I189" s="10">
        <v>738</v>
      </c>
      <c r="J189" s="10">
        <v>3956</v>
      </c>
      <c r="K189" s="10">
        <f>SUM(K190:K192)</f>
        <v>4</v>
      </c>
      <c r="L189" s="10">
        <v>0</v>
      </c>
      <c r="M189" s="10">
        <v>0</v>
      </c>
      <c r="N189" s="10">
        <v>0</v>
      </c>
      <c r="O189" s="10">
        <v>0</v>
      </c>
      <c r="P189" s="7"/>
    </row>
    <row r="190" spans="1:16" x14ac:dyDescent="0.25">
      <c r="A190" s="11" t="s">
        <v>182</v>
      </c>
      <c r="B190" s="10">
        <v>38</v>
      </c>
      <c r="C190" s="10">
        <v>80</v>
      </c>
      <c r="D190" s="10">
        <v>2406</v>
      </c>
      <c r="E190" s="10">
        <v>2911</v>
      </c>
      <c r="F190" s="10">
        <v>3330</v>
      </c>
      <c r="G190" s="10">
        <v>4706</v>
      </c>
      <c r="H190" s="10">
        <v>4309</v>
      </c>
      <c r="I190" s="10">
        <v>738</v>
      </c>
      <c r="J190" s="10">
        <v>3956</v>
      </c>
      <c r="K190" s="10">
        <v>4</v>
      </c>
      <c r="L190" s="10">
        <v>0</v>
      </c>
      <c r="M190" s="10">
        <v>0</v>
      </c>
      <c r="N190" s="10">
        <v>0</v>
      </c>
      <c r="O190" s="10">
        <v>0</v>
      </c>
    </row>
    <row r="191" spans="1:16" x14ac:dyDescent="0.25">
      <c r="A191" s="11" t="s">
        <v>183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</row>
    <row r="192" spans="1:16" ht="16.5" customHeight="1" x14ac:dyDescent="0.25">
      <c r="A192" s="11" t="s">
        <v>184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</row>
    <row r="193" spans="1:16" x14ac:dyDescent="0.25">
      <c r="A193" s="11" t="s">
        <v>185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20</v>
      </c>
      <c r="H193" s="10">
        <v>0</v>
      </c>
      <c r="I193" s="10">
        <v>0</v>
      </c>
      <c r="J193" s="10">
        <v>0</v>
      </c>
      <c r="K193" s="10">
        <f>SUM(K194)</f>
        <v>0</v>
      </c>
      <c r="L193" s="10">
        <v>0</v>
      </c>
      <c r="M193" s="10">
        <v>0</v>
      </c>
      <c r="N193" s="10">
        <v>0</v>
      </c>
      <c r="O193" s="10">
        <v>0</v>
      </c>
    </row>
    <row r="194" spans="1:16" x14ac:dyDescent="0.25">
      <c r="A194" s="11" t="s">
        <v>186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20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</row>
    <row r="195" spans="1:16" s="8" customFormat="1" x14ac:dyDescent="0.25">
      <c r="A195" s="11" t="s">
        <v>187</v>
      </c>
      <c r="B195" s="10">
        <v>368</v>
      </c>
      <c r="C195" s="10">
        <v>184</v>
      </c>
      <c r="D195" s="10">
        <v>167</v>
      </c>
      <c r="E195" s="10">
        <v>493</v>
      </c>
      <c r="F195" s="10">
        <v>215</v>
      </c>
      <c r="G195" s="10">
        <v>226</v>
      </c>
      <c r="H195" s="10">
        <v>226</v>
      </c>
      <c r="I195" s="10">
        <v>117</v>
      </c>
      <c r="J195" s="10">
        <v>210</v>
      </c>
      <c r="K195" s="10">
        <f>SUM(K196)</f>
        <v>202.5</v>
      </c>
      <c r="L195" s="10">
        <v>111</v>
      </c>
      <c r="M195" s="10">
        <v>227.5</v>
      </c>
      <c r="N195" s="10">
        <v>316</v>
      </c>
      <c r="O195" s="10">
        <v>246.5</v>
      </c>
      <c r="P195" s="7"/>
    </row>
    <row r="196" spans="1:16" x14ac:dyDescent="0.25">
      <c r="A196" s="11" t="s">
        <v>188</v>
      </c>
      <c r="B196" s="10">
        <v>368</v>
      </c>
      <c r="C196" s="10">
        <v>184</v>
      </c>
      <c r="D196" s="10">
        <v>167</v>
      </c>
      <c r="E196" s="10">
        <v>493</v>
      </c>
      <c r="F196" s="10">
        <v>215</v>
      </c>
      <c r="G196" s="10">
        <v>226</v>
      </c>
      <c r="H196" s="10">
        <v>226</v>
      </c>
      <c r="I196" s="10">
        <v>117</v>
      </c>
      <c r="J196" s="10">
        <v>210</v>
      </c>
      <c r="K196" s="10">
        <v>202.5</v>
      </c>
      <c r="L196" s="10">
        <v>111</v>
      </c>
      <c r="M196" s="10">
        <v>227.5</v>
      </c>
      <c r="N196" s="10">
        <v>316</v>
      </c>
      <c r="O196" s="10">
        <v>246.5</v>
      </c>
    </row>
    <row r="197" spans="1:16" s="8" customFormat="1" x14ac:dyDescent="0.25">
      <c r="A197" s="11" t="s">
        <v>189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7"/>
    </row>
    <row r="198" spans="1:16" x14ac:dyDescent="0.25">
      <c r="A198" s="11" t="s">
        <v>190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</row>
    <row r="199" spans="1:16" x14ac:dyDescent="0.25">
      <c r="A199" s="11" t="s">
        <v>191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</row>
    <row r="200" spans="1:16" s="8" customFormat="1" x14ac:dyDescent="0.25">
      <c r="A200" s="11" t="s">
        <v>192</v>
      </c>
      <c r="B200" s="10">
        <v>19</v>
      </c>
      <c r="C200" s="10">
        <v>39</v>
      </c>
      <c r="D200" s="10">
        <v>104</v>
      </c>
      <c r="E200" s="10">
        <v>135</v>
      </c>
      <c r="F200" s="10">
        <v>187</v>
      </c>
      <c r="G200" s="10">
        <v>221</v>
      </c>
      <c r="H200" s="10">
        <v>107</v>
      </c>
      <c r="I200" s="10">
        <v>115</v>
      </c>
      <c r="J200" s="10">
        <v>90</v>
      </c>
      <c r="K200" s="10">
        <f>SUM(K201:K202)</f>
        <v>134.77000000000001</v>
      </c>
      <c r="L200" s="10">
        <v>188.77</v>
      </c>
      <c r="M200" s="10">
        <v>162.5</v>
      </c>
      <c r="N200" s="10">
        <v>169.38</v>
      </c>
      <c r="O200" s="10">
        <v>218.9</v>
      </c>
      <c r="P200" s="7"/>
    </row>
    <row r="201" spans="1:16" x14ac:dyDescent="0.25">
      <c r="A201" s="11" t="s">
        <v>193</v>
      </c>
      <c r="B201" s="10">
        <v>19</v>
      </c>
      <c r="C201" s="10">
        <v>39</v>
      </c>
      <c r="D201" s="10">
        <v>104</v>
      </c>
      <c r="E201" s="10">
        <v>135</v>
      </c>
      <c r="F201" s="10">
        <v>187</v>
      </c>
      <c r="G201" s="10">
        <v>221</v>
      </c>
      <c r="H201" s="10">
        <v>107</v>
      </c>
      <c r="I201" s="10">
        <v>115</v>
      </c>
      <c r="J201" s="10">
        <v>90</v>
      </c>
      <c r="K201" s="10">
        <v>134.77000000000001</v>
      </c>
      <c r="L201" s="10">
        <v>188.77</v>
      </c>
      <c r="M201" s="10">
        <v>162.5</v>
      </c>
      <c r="N201" s="10">
        <v>169.38</v>
      </c>
      <c r="O201" s="10">
        <v>218.9</v>
      </c>
    </row>
    <row r="202" spans="1:16" x14ac:dyDescent="0.25">
      <c r="A202" s="11" t="s">
        <v>194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</row>
    <row r="203" spans="1:16" s="8" customFormat="1" x14ac:dyDescent="0.25">
      <c r="A203" s="11" t="s">
        <v>195</v>
      </c>
      <c r="B203" s="10">
        <v>267</v>
      </c>
      <c r="C203" s="10">
        <v>209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75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7"/>
    </row>
    <row r="204" spans="1:16" x14ac:dyDescent="0.25">
      <c r="A204" s="11" t="s">
        <v>196</v>
      </c>
      <c r="B204" s="10">
        <v>267</v>
      </c>
      <c r="C204" s="10">
        <v>209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</row>
    <row r="205" spans="1:16" x14ac:dyDescent="0.25">
      <c r="A205" s="11" t="s">
        <v>197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</row>
    <row r="206" spans="1:16" x14ac:dyDescent="0.25">
      <c r="A206" s="11" t="s">
        <v>198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75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</row>
    <row r="207" spans="1:16" s="8" customFormat="1" x14ac:dyDescent="0.25">
      <c r="A207" s="11" t="s">
        <v>199</v>
      </c>
      <c r="B207" s="10">
        <v>980</v>
      </c>
      <c r="C207" s="10">
        <v>1361</v>
      </c>
      <c r="D207" s="10">
        <v>1374</v>
      </c>
      <c r="E207" s="10">
        <v>1998</v>
      </c>
      <c r="F207" s="10">
        <v>2039</v>
      </c>
      <c r="G207" s="10">
        <v>2137</v>
      </c>
      <c r="H207" s="10">
        <v>2190</v>
      </c>
      <c r="I207" s="10">
        <v>2877</v>
      </c>
      <c r="J207" s="10">
        <v>4454</v>
      </c>
      <c r="K207" s="10">
        <f>SUM(K208)</f>
        <v>5302.27</v>
      </c>
      <c r="L207" s="10">
        <v>5279.05</v>
      </c>
      <c r="M207" s="10">
        <v>5687.97</v>
      </c>
      <c r="N207" s="10">
        <v>5421.87</v>
      </c>
      <c r="O207" s="10">
        <v>5768.7</v>
      </c>
      <c r="P207" s="7"/>
    </row>
    <row r="208" spans="1:16" x14ac:dyDescent="0.25">
      <c r="A208" s="11" t="s">
        <v>200</v>
      </c>
      <c r="B208" s="10">
        <v>980</v>
      </c>
      <c r="C208" s="10">
        <v>1361</v>
      </c>
      <c r="D208" s="10">
        <v>1374</v>
      </c>
      <c r="E208" s="10">
        <v>1998</v>
      </c>
      <c r="F208" s="10">
        <v>2039</v>
      </c>
      <c r="G208" s="10">
        <v>2137</v>
      </c>
      <c r="H208" s="10">
        <v>2190</v>
      </c>
      <c r="I208" s="10">
        <v>2877</v>
      </c>
      <c r="J208" s="10">
        <v>4454</v>
      </c>
      <c r="K208" s="10">
        <v>5302.27</v>
      </c>
      <c r="L208" s="10">
        <v>5279.05</v>
      </c>
      <c r="M208" s="10">
        <v>5687.97</v>
      </c>
      <c r="N208" s="10">
        <v>5421.87</v>
      </c>
      <c r="O208" s="10">
        <v>5768.7</v>
      </c>
    </row>
    <row r="209" spans="1:16" s="8" customFormat="1" x14ac:dyDescent="0.25">
      <c r="A209" s="11" t="s">
        <v>201</v>
      </c>
      <c r="B209" s="10">
        <v>0</v>
      </c>
      <c r="C209" s="10">
        <v>0</v>
      </c>
      <c r="D209" s="10">
        <v>681</v>
      </c>
      <c r="E209" s="10">
        <v>212</v>
      </c>
      <c r="F209" s="10">
        <v>596</v>
      </c>
      <c r="G209" s="10">
        <v>88</v>
      </c>
      <c r="H209" s="10">
        <v>328</v>
      </c>
      <c r="I209" s="10">
        <v>280</v>
      </c>
      <c r="J209" s="10">
        <v>240</v>
      </c>
      <c r="K209" s="10">
        <f>SUM(K210:K211)</f>
        <v>352</v>
      </c>
      <c r="L209" s="10">
        <v>344</v>
      </c>
      <c r="M209" s="10">
        <v>928</v>
      </c>
      <c r="N209" s="10">
        <v>888</v>
      </c>
      <c r="O209" s="10">
        <v>760</v>
      </c>
      <c r="P209" s="7"/>
    </row>
    <row r="210" spans="1:16" x14ac:dyDescent="0.25">
      <c r="A210" s="11" t="s">
        <v>202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328</v>
      </c>
      <c r="I210" s="10">
        <v>280</v>
      </c>
      <c r="J210" s="10">
        <v>240</v>
      </c>
      <c r="K210" s="10">
        <v>352</v>
      </c>
      <c r="L210" s="10">
        <v>344</v>
      </c>
      <c r="M210" s="10">
        <v>928</v>
      </c>
      <c r="N210" s="10">
        <v>888</v>
      </c>
      <c r="O210" s="10">
        <v>760</v>
      </c>
    </row>
    <row r="211" spans="1:16" x14ac:dyDescent="0.25">
      <c r="A211" s="11" t="s">
        <v>203</v>
      </c>
      <c r="B211" s="10">
        <v>0</v>
      </c>
      <c r="C211" s="10">
        <v>0</v>
      </c>
      <c r="D211" s="10">
        <v>681</v>
      </c>
      <c r="E211" s="10">
        <v>212</v>
      </c>
      <c r="F211" s="10">
        <v>596</v>
      </c>
      <c r="G211" s="10">
        <v>88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</row>
    <row r="212" spans="1:16" s="8" customFormat="1" x14ac:dyDescent="0.25">
      <c r="A212" s="11" t="s">
        <v>204</v>
      </c>
      <c r="B212" s="10">
        <v>152</v>
      </c>
      <c r="C212" s="10">
        <v>165</v>
      </c>
      <c r="D212" s="10">
        <v>416</v>
      </c>
      <c r="E212" s="10">
        <v>236</v>
      </c>
      <c r="F212" s="10">
        <v>346</v>
      </c>
      <c r="G212" s="10">
        <v>223</v>
      </c>
      <c r="H212" s="10">
        <v>277</v>
      </c>
      <c r="I212" s="10">
        <v>262</v>
      </c>
      <c r="J212" s="10">
        <v>243</v>
      </c>
      <c r="K212" s="10">
        <f>SUM(K213:K216)</f>
        <v>272.47000000000003</v>
      </c>
      <c r="L212" s="10">
        <v>326.18</v>
      </c>
      <c r="M212" s="10">
        <v>369.25</v>
      </c>
      <c r="N212" s="10">
        <v>278.98</v>
      </c>
      <c r="O212" s="10">
        <v>226.92</v>
      </c>
      <c r="P212" s="7"/>
    </row>
    <row r="213" spans="1:16" x14ac:dyDescent="0.25">
      <c r="A213" s="11" t="s">
        <v>205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</row>
    <row r="214" spans="1:16" x14ac:dyDescent="0.25">
      <c r="A214" s="11" t="s">
        <v>206</v>
      </c>
      <c r="B214" s="10">
        <v>152</v>
      </c>
      <c r="C214" s="10">
        <v>165</v>
      </c>
      <c r="D214" s="10">
        <v>416</v>
      </c>
      <c r="E214" s="10">
        <v>236</v>
      </c>
      <c r="F214" s="10">
        <v>346</v>
      </c>
      <c r="G214" s="10">
        <v>223</v>
      </c>
      <c r="H214" s="10">
        <v>277</v>
      </c>
      <c r="I214" s="10">
        <v>262</v>
      </c>
      <c r="J214" s="10">
        <v>243</v>
      </c>
      <c r="K214" s="10">
        <v>272.47000000000003</v>
      </c>
      <c r="L214" s="10">
        <v>326.18</v>
      </c>
      <c r="M214" s="10">
        <v>369.25</v>
      </c>
      <c r="N214" s="10">
        <v>278.98</v>
      </c>
      <c r="O214" s="10">
        <v>226.92</v>
      </c>
    </row>
    <row r="215" spans="1:16" x14ac:dyDescent="0.25">
      <c r="A215" s="11" t="s">
        <v>207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</row>
    <row r="216" spans="1:16" x14ac:dyDescent="0.25">
      <c r="A216" s="11" t="s">
        <v>208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</row>
    <row r="217" spans="1:16" s="8" customFormat="1" x14ac:dyDescent="0.25">
      <c r="A217" s="11" t="s">
        <v>209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3">
        <v>0</v>
      </c>
      <c r="P217" s="7"/>
    </row>
    <row r="218" spans="1:16" x14ac:dyDescent="0.25">
      <c r="A218" s="14" t="s">
        <v>210</v>
      </c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</row>
    <row r="219" spans="1:16" x14ac:dyDescent="0.25">
      <c r="A219" s="14" t="s">
        <v>211</v>
      </c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6" s="8" customFormat="1" x14ac:dyDescent="0.25">
      <c r="A220" s="11" t="s">
        <v>212</v>
      </c>
      <c r="B220" s="10">
        <v>261</v>
      </c>
      <c r="C220" s="10">
        <v>273</v>
      </c>
      <c r="D220" s="10">
        <v>251</v>
      </c>
      <c r="E220" s="10">
        <v>207</v>
      </c>
      <c r="F220" s="10">
        <v>242</v>
      </c>
      <c r="G220" s="10">
        <v>239</v>
      </c>
      <c r="H220" s="10">
        <v>231</v>
      </c>
      <c r="I220" s="10">
        <v>161</v>
      </c>
      <c r="J220" s="10">
        <v>144</v>
      </c>
      <c r="K220" s="10">
        <f>SUM(K221)</f>
        <v>50.63</v>
      </c>
      <c r="L220" s="10">
        <v>104.75</v>
      </c>
      <c r="M220" s="10">
        <v>198.75</v>
      </c>
      <c r="N220" s="10">
        <v>256.13</v>
      </c>
      <c r="O220" s="10">
        <v>234.08</v>
      </c>
      <c r="P220" s="7"/>
    </row>
    <row r="221" spans="1:16" x14ac:dyDescent="0.25">
      <c r="A221" s="14" t="s">
        <v>213</v>
      </c>
      <c r="B221" s="13">
        <v>261</v>
      </c>
      <c r="C221" s="13">
        <v>273</v>
      </c>
      <c r="D221" s="13">
        <v>251</v>
      </c>
      <c r="E221" s="13">
        <v>207</v>
      </c>
      <c r="F221" s="13">
        <v>242</v>
      </c>
      <c r="G221" s="13">
        <v>239</v>
      </c>
      <c r="H221" s="13">
        <v>231</v>
      </c>
      <c r="I221" s="13">
        <v>161</v>
      </c>
      <c r="J221" s="13">
        <v>144</v>
      </c>
      <c r="K221" s="13">
        <v>50.63</v>
      </c>
      <c r="L221" s="13">
        <v>104.75</v>
      </c>
      <c r="M221" s="13">
        <v>198.75</v>
      </c>
      <c r="N221" s="13">
        <v>256.13</v>
      </c>
      <c r="O221" s="13">
        <v>234.08</v>
      </c>
    </row>
    <row r="222" spans="1:16" s="8" customFormat="1" x14ac:dyDescent="0.25">
      <c r="A222" s="11" t="s">
        <v>214</v>
      </c>
      <c r="B222" s="10">
        <v>9730</v>
      </c>
      <c r="C222" s="10">
        <v>17496</v>
      </c>
      <c r="D222" s="10">
        <v>16030</v>
      </c>
      <c r="E222" s="10">
        <v>18573</v>
      </c>
      <c r="F222" s="10">
        <v>26662</v>
      </c>
      <c r="G222" s="10">
        <v>27497</v>
      </c>
      <c r="H222" s="10">
        <v>26301</v>
      </c>
      <c r="I222" s="10">
        <v>23215</v>
      </c>
      <c r="J222" s="10">
        <v>35164</v>
      </c>
      <c r="K222" s="10">
        <f>SUM(K223:K230)</f>
        <v>66644.179999999993</v>
      </c>
      <c r="L222" s="10">
        <v>41257.74</v>
      </c>
      <c r="M222" s="10">
        <v>44361.49</v>
      </c>
      <c r="N222" s="10">
        <v>40568.909999999996</v>
      </c>
      <c r="O222" s="10">
        <v>46938.62000000001</v>
      </c>
      <c r="P222" s="7"/>
    </row>
    <row r="223" spans="1:16" x14ac:dyDescent="0.25">
      <c r="A223" s="14" t="s">
        <v>215</v>
      </c>
      <c r="B223" s="13">
        <v>2093</v>
      </c>
      <c r="C223" s="13">
        <v>5646</v>
      </c>
      <c r="D223" s="13">
        <v>4351</v>
      </c>
      <c r="E223" s="13">
        <v>4743</v>
      </c>
      <c r="F223" s="13">
        <v>6879</v>
      </c>
      <c r="G223" s="13">
        <v>6243</v>
      </c>
      <c r="H223" s="13">
        <v>6393</v>
      </c>
      <c r="I223" s="13">
        <v>5770</v>
      </c>
      <c r="J223" s="13">
        <v>9767</v>
      </c>
      <c r="K223" s="13">
        <v>11867.13</v>
      </c>
      <c r="L223" s="13">
        <v>16979.849999999999</v>
      </c>
      <c r="M223" s="13">
        <v>16671.330000000002</v>
      </c>
      <c r="N223" s="13">
        <v>20356.28</v>
      </c>
      <c r="O223" s="13">
        <v>21540.33</v>
      </c>
    </row>
    <row r="224" spans="1:16" x14ac:dyDescent="0.25">
      <c r="A224" s="14" t="s">
        <v>216</v>
      </c>
      <c r="B224" s="13"/>
      <c r="C224" s="13"/>
      <c r="D224" s="13">
        <v>0</v>
      </c>
      <c r="E224" s="13"/>
      <c r="F224" s="13">
        <v>613</v>
      </c>
      <c r="G224" s="13">
        <v>724</v>
      </c>
      <c r="H224" s="13">
        <v>1584</v>
      </c>
      <c r="I224" s="13">
        <v>1176</v>
      </c>
      <c r="J224" s="13">
        <v>2208</v>
      </c>
      <c r="K224" s="13">
        <v>2247</v>
      </c>
      <c r="L224" s="13">
        <v>3104</v>
      </c>
      <c r="M224" s="13">
        <v>2550</v>
      </c>
      <c r="N224" s="13">
        <v>1490</v>
      </c>
      <c r="O224" s="13">
        <v>796</v>
      </c>
    </row>
    <row r="225" spans="1:16" x14ac:dyDescent="0.25">
      <c r="A225" s="14" t="s">
        <v>217</v>
      </c>
      <c r="B225" s="13">
        <v>3446</v>
      </c>
      <c r="C225" s="13">
        <v>5448</v>
      </c>
      <c r="D225" s="13">
        <v>5000</v>
      </c>
      <c r="E225" s="13">
        <v>4938</v>
      </c>
      <c r="F225" s="13">
        <v>8107</v>
      </c>
      <c r="G225" s="13">
        <v>7204</v>
      </c>
      <c r="H225" s="13">
        <v>5548</v>
      </c>
      <c r="I225" s="13">
        <v>3610</v>
      </c>
      <c r="J225" s="13">
        <v>2877</v>
      </c>
      <c r="K225" s="13">
        <v>2753.38</v>
      </c>
      <c r="L225" s="13">
        <v>3195.75</v>
      </c>
      <c r="M225" s="13">
        <v>678.5</v>
      </c>
      <c r="N225" s="13">
        <v>604.25</v>
      </c>
      <c r="O225" s="13">
        <v>741.75</v>
      </c>
    </row>
    <row r="226" spans="1:16" x14ac:dyDescent="0.25">
      <c r="A226" s="14" t="s">
        <v>218</v>
      </c>
      <c r="B226" s="13">
        <v>1386</v>
      </c>
      <c r="C226" s="13">
        <v>2310</v>
      </c>
      <c r="D226" s="13">
        <v>1879</v>
      </c>
      <c r="E226" s="13">
        <v>3053</v>
      </c>
      <c r="F226" s="13">
        <v>3620</v>
      </c>
      <c r="G226" s="13">
        <v>3936</v>
      </c>
      <c r="H226" s="13">
        <v>2828</v>
      </c>
      <c r="I226" s="13">
        <v>2547</v>
      </c>
      <c r="J226" s="13">
        <v>5607</v>
      </c>
      <c r="K226" s="13">
        <v>23.1</v>
      </c>
      <c r="L226" s="13">
        <v>15.4</v>
      </c>
      <c r="M226" s="13">
        <v>8.3000000000000007</v>
      </c>
      <c r="N226" s="13">
        <v>11.1</v>
      </c>
      <c r="O226" s="13">
        <v>7</v>
      </c>
    </row>
    <row r="227" spans="1:16" x14ac:dyDescent="0.25">
      <c r="A227" s="14" t="s">
        <v>219</v>
      </c>
      <c r="B227" s="13">
        <v>1</v>
      </c>
      <c r="C227" s="13"/>
      <c r="D227" s="13">
        <v>0</v>
      </c>
      <c r="E227" s="13">
        <v>22</v>
      </c>
      <c r="F227" s="13">
        <v>31</v>
      </c>
      <c r="G227" s="13">
        <v>1580</v>
      </c>
      <c r="H227" s="13">
        <v>2540</v>
      </c>
      <c r="I227" s="13">
        <v>1138</v>
      </c>
      <c r="J227" s="13">
        <v>0</v>
      </c>
      <c r="K227" s="13"/>
      <c r="L227" s="13">
        <v>0</v>
      </c>
      <c r="M227" s="13">
        <v>0</v>
      </c>
      <c r="N227" s="13">
        <v>0</v>
      </c>
      <c r="O227" s="13">
        <v>0</v>
      </c>
    </row>
    <row r="228" spans="1:16" x14ac:dyDescent="0.25">
      <c r="A228" s="14" t="s">
        <v>220</v>
      </c>
      <c r="B228" s="13">
        <v>2782</v>
      </c>
      <c r="C228" s="13">
        <v>4092</v>
      </c>
      <c r="D228" s="13">
        <v>4800</v>
      </c>
      <c r="E228" s="13">
        <v>5817</v>
      </c>
      <c r="F228" s="13">
        <v>7411</v>
      </c>
      <c r="G228" s="13">
        <v>7811</v>
      </c>
      <c r="H228" s="13">
        <v>7408</v>
      </c>
      <c r="I228" s="13">
        <v>8974</v>
      </c>
      <c r="J228" s="13">
        <v>14705</v>
      </c>
      <c r="K228" s="13">
        <v>49753.57</v>
      </c>
      <c r="L228" s="13">
        <v>17962.740000000002</v>
      </c>
      <c r="M228" s="13">
        <v>24453.360000000001</v>
      </c>
      <c r="N228" s="13">
        <v>17336.88</v>
      </c>
      <c r="O228" s="13">
        <v>22592.74</v>
      </c>
    </row>
    <row r="229" spans="1:16" x14ac:dyDescent="0.25">
      <c r="A229" s="14" t="s">
        <v>221</v>
      </c>
      <c r="B229" s="13">
        <v>22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770.4</v>
      </c>
      <c r="O229" s="13">
        <v>1260.8</v>
      </c>
    </row>
    <row r="230" spans="1:16" x14ac:dyDescent="0.25">
      <c r="A230" s="14" t="s">
        <v>222</v>
      </c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</row>
    <row r="231" spans="1:16" s="8" customFormat="1" x14ac:dyDescent="0.25">
      <c r="A231" s="11" t="s">
        <v>223</v>
      </c>
      <c r="B231" s="10">
        <v>0</v>
      </c>
      <c r="C231" s="10">
        <v>0</v>
      </c>
      <c r="D231" s="10">
        <v>0</v>
      </c>
      <c r="E231" s="10">
        <v>571</v>
      </c>
      <c r="F231" s="10">
        <v>730</v>
      </c>
      <c r="G231" s="10">
        <v>538</v>
      </c>
      <c r="H231" s="10">
        <v>618</v>
      </c>
      <c r="I231" s="10">
        <v>770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7"/>
    </row>
    <row r="232" spans="1:16" x14ac:dyDescent="0.25">
      <c r="A232" s="14" t="s">
        <v>224</v>
      </c>
      <c r="B232" s="13">
        <v>0</v>
      </c>
      <c r="C232" s="13">
        <v>0</v>
      </c>
      <c r="D232" s="13">
        <v>0</v>
      </c>
      <c r="E232" s="13">
        <v>571</v>
      </c>
      <c r="F232" s="13">
        <v>730</v>
      </c>
      <c r="G232" s="13">
        <v>538</v>
      </c>
      <c r="H232" s="13">
        <v>618</v>
      </c>
      <c r="I232" s="13">
        <v>770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6" x14ac:dyDescent="0.25">
      <c r="A233" s="14" t="s">
        <v>225</v>
      </c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6" s="8" customFormat="1" x14ac:dyDescent="0.25">
      <c r="A234" s="11" t="s">
        <v>226</v>
      </c>
      <c r="B234" s="10">
        <v>11970</v>
      </c>
      <c r="C234" s="10">
        <v>23051</v>
      </c>
      <c r="D234" s="10">
        <v>25905</v>
      </c>
      <c r="E234" s="10">
        <v>29710</v>
      </c>
      <c r="F234" s="10">
        <v>41213</v>
      </c>
      <c r="G234" s="10">
        <v>35057</v>
      </c>
      <c r="H234" s="10">
        <v>37356</v>
      </c>
      <c r="I234" s="10">
        <v>20605</v>
      </c>
      <c r="J234" s="10">
        <v>26360</v>
      </c>
      <c r="K234" s="10">
        <f>SUM(K235:K250)</f>
        <v>29839.869999999995</v>
      </c>
      <c r="L234" s="10">
        <v>39292.14</v>
      </c>
      <c r="M234" s="10">
        <v>34501.519999999997</v>
      </c>
      <c r="N234" s="10">
        <v>19784.62</v>
      </c>
      <c r="O234" s="10">
        <v>21370.460000000003</v>
      </c>
      <c r="P234" s="7"/>
    </row>
    <row r="235" spans="1:16" ht="30" x14ac:dyDescent="0.25">
      <c r="A235" s="14" t="s">
        <v>227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</row>
    <row r="236" spans="1:16" x14ac:dyDescent="0.25">
      <c r="A236" s="14" t="s">
        <v>228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</row>
    <row r="237" spans="1:16" x14ac:dyDescent="0.25">
      <c r="A237" s="14" t="s">
        <v>229</v>
      </c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6" x14ac:dyDescent="0.25">
      <c r="A238" s="14" t="s">
        <v>230</v>
      </c>
      <c r="B238" s="13">
        <v>0</v>
      </c>
      <c r="C238" s="13"/>
      <c r="D238" s="13">
        <v>0</v>
      </c>
      <c r="E238" s="13">
        <v>1</v>
      </c>
      <c r="F238" s="13">
        <v>2</v>
      </c>
      <c r="G238" s="13">
        <v>218</v>
      </c>
      <c r="H238" s="13">
        <v>66</v>
      </c>
      <c r="I238" s="13">
        <v>3</v>
      </c>
      <c r="J238" s="13">
        <v>149</v>
      </c>
      <c r="K238" s="13">
        <v>109.26</v>
      </c>
      <c r="L238" s="13">
        <v>37.71</v>
      </c>
      <c r="M238" s="13">
        <v>57.42</v>
      </c>
      <c r="N238" s="13">
        <v>119.88</v>
      </c>
      <c r="O238" s="13">
        <v>135.99</v>
      </c>
    </row>
    <row r="239" spans="1:16" x14ac:dyDescent="0.25">
      <c r="A239" s="14" t="s">
        <v>231</v>
      </c>
      <c r="B239" s="13">
        <v>2617</v>
      </c>
      <c r="C239" s="13">
        <v>5886</v>
      </c>
      <c r="D239" s="13">
        <v>6465</v>
      </c>
      <c r="E239" s="13">
        <v>7796</v>
      </c>
      <c r="F239" s="13">
        <v>8757</v>
      </c>
      <c r="G239" s="13">
        <v>9329</v>
      </c>
      <c r="H239" s="13">
        <v>9099</v>
      </c>
      <c r="I239" s="13">
        <v>5243</v>
      </c>
      <c r="J239" s="13">
        <v>5369</v>
      </c>
      <c r="K239" s="13">
        <v>2507.75</v>
      </c>
      <c r="L239" s="13">
        <v>4026.75</v>
      </c>
      <c r="M239" s="13">
        <v>4147.5</v>
      </c>
      <c r="N239" s="13">
        <v>1042.5</v>
      </c>
      <c r="O239" s="13">
        <v>4946.25</v>
      </c>
    </row>
    <row r="240" spans="1:16" x14ac:dyDescent="0.25">
      <c r="A240" s="14" t="s">
        <v>232</v>
      </c>
      <c r="B240" s="13">
        <v>591</v>
      </c>
      <c r="C240" s="13">
        <v>1762</v>
      </c>
      <c r="D240" s="13">
        <v>1733</v>
      </c>
      <c r="E240" s="13">
        <v>982</v>
      </c>
      <c r="F240" s="13">
        <v>1571</v>
      </c>
      <c r="G240" s="13">
        <v>1036</v>
      </c>
      <c r="H240" s="13">
        <v>678</v>
      </c>
      <c r="I240" s="13">
        <v>353</v>
      </c>
      <c r="J240" s="13">
        <v>776</v>
      </c>
      <c r="K240" s="13">
        <v>4045.5</v>
      </c>
      <c r="L240" s="13">
        <v>3963.9</v>
      </c>
      <c r="M240" s="13">
        <v>4443</v>
      </c>
      <c r="N240" s="13">
        <v>1807.5</v>
      </c>
      <c r="O240" s="13">
        <v>2986</v>
      </c>
    </row>
    <row r="241" spans="1:16" x14ac:dyDescent="0.25">
      <c r="A241" s="14" t="s">
        <v>233</v>
      </c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6" x14ac:dyDescent="0.25">
      <c r="A242" s="14" t="s">
        <v>234</v>
      </c>
      <c r="B242" s="13">
        <v>8762</v>
      </c>
      <c r="C242" s="13">
        <v>13838</v>
      </c>
      <c r="D242" s="13">
        <v>14755</v>
      </c>
      <c r="E242" s="13">
        <v>20378</v>
      </c>
      <c r="F242" s="13">
        <v>24695</v>
      </c>
      <c r="G242" s="13">
        <v>24461</v>
      </c>
      <c r="H242" s="13">
        <v>27507</v>
      </c>
      <c r="I242" s="13">
        <v>14983</v>
      </c>
      <c r="J242" s="13">
        <v>19992</v>
      </c>
      <c r="K242" s="13">
        <v>21495.26</v>
      </c>
      <c r="L242" s="13">
        <v>29232.58</v>
      </c>
      <c r="M242" s="13">
        <v>23902.3</v>
      </c>
      <c r="N242" s="13">
        <v>15984.69</v>
      </c>
      <c r="O242" s="13">
        <v>12409.52</v>
      </c>
    </row>
    <row r="243" spans="1:16" x14ac:dyDescent="0.25">
      <c r="A243" s="14" t="s">
        <v>235</v>
      </c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6" x14ac:dyDescent="0.25">
      <c r="A244" s="14" t="s">
        <v>236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4</v>
      </c>
      <c r="I244" s="13">
        <v>23</v>
      </c>
      <c r="J244" s="13">
        <v>71</v>
      </c>
      <c r="K244" s="13">
        <v>1680.6</v>
      </c>
      <c r="L244" s="13">
        <v>2004.2</v>
      </c>
      <c r="M244" s="13">
        <v>1950.8</v>
      </c>
      <c r="N244" s="13">
        <v>830.05</v>
      </c>
      <c r="O244" s="13">
        <v>892.7</v>
      </c>
    </row>
    <row r="245" spans="1:16" x14ac:dyDescent="0.25">
      <c r="A245" s="14" t="s">
        <v>237</v>
      </c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</row>
    <row r="246" spans="1:16" x14ac:dyDescent="0.25">
      <c r="A246" s="14" t="s">
        <v>238</v>
      </c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6" x14ac:dyDescent="0.25">
      <c r="A247" s="14" t="s">
        <v>239</v>
      </c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6" x14ac:dyDescent="0.25">
      <c r="A248" s="14" t="s">
        <v>240</v>
      </c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</row>
    <row r="249" spans="1:16" x14ac:dyDescent="0.25">
      <c r="A249" s="14" t="s">
        <v>241</v>
      </c>
      <c r="B249" s="13">
        <v>0</v>
      </c>
      <c r="C249" s="13">
        <v>0</v>
      </c>
      <c r="D249" s="13">
        <v>0</v>
      </c>
      <c r="E249" s="13">
        <v>0</v>
      </c>
      <c r="F249" s="13">
        <v>25</v>
      </c>
      <c r="G249" s="13">
        <v>14</v>
      </c>
      <c r="H249" s="13">
        <v>3</v>
      </c>
      <c r="I249" s="13">
        <v>2</v>
      </c>
      <c r="J249" s="13">
        <v>4</v>
      </c>
      <c r="K249" s="13">
        <v>1.5</v>
      </c>
      <c r="L249" s="13">
        <v>27</v>
      </c>
      <c r="M249" s="13">
        <v>0.5</v>
      </c>
      <c r="N249" s="13">
        <v>0</v>
      </c>
      <c r="O249" s="13">
        <v>0</v>
      </c>
    </row>
    <row r="250" spans="1:16" ht="30" x14ac:dyDescent="0.25">
      <c r="A250" s="14" t="s">
        <v>242</v>
      </c>
      <c r="B250" s="13">
        <v>0</v>
      </c>
      <c r="C250" s="13">
        <v>0</v>
      </c>
      <c r="D250" s="13">
        <v>0</v>
      </c>
      <c r="E250" s="13">
        <v>554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6" x14ac:dyDescent="0.25">
      <c r="A251" s="2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</row>
    <row r="252" spans="1:16" s="8" customFormat="1" x14ac:dyDescent="0.25">
      <c r="A252" s="11" t="s">
        <v>243</v>
      </c>
      <c r="B252" s="10">
        <v>722050</v>
      </c>
      <c r="C252" s="10">
        <v>789139</v>
      </c>
      <c r="D252" s="10">
        <v>728065</v>
      </c>
      <c r="E252" s="10">
        <v>847474</v>
      </c>
      <c r="F252" s="10">
        <v>861076</v>
      </c>
      <c r="G252" s="10">
        <v>986892</v>
      </c>
      <c r="H252" s="10">
        <v>801179</v>
      </c>
      <c r="I252" s="10">
        <v>965291</v>
      </c>
      <c r="J252" s="10">
        <v>972018</v>
      </c>
      <c r="K252" s="10">
        <f>K253+K264+K273+K298+K308+K315+K355</f>
        <v>1167425.3599999999</v>
      </c>
      <c r="L252" s="15">
        <v>1188035.52</v>
      </c>
      <c r="M252" s="10">
        <v>1087053.71</v>
      </c>
      <c r="N252" s="10">
        <v>1086641.99</v>
      </c>
      <c r="O252" s="10">
        <v>1234848.1200000001</v>
      </c>
      <c r="P252" s="7"/>
    </row>
    <row r="253" spans="1:16" s="8" customFormat="1" ht="30" x14ac:dyDescent="0.25">
      <c r="A253" s="11" t="s">
        <v>244</v>
      </c>
      <c r="B253" s="10">
        <v>135447</v>
      </c>
      <c r="C253" s="10">
        <v>130472</v>
      </c>
      <c r="D253" s="10">
        <v>124070</v>
      </c>
      <c r="E253" s="10">
        <v>159306</v>
      </c>
      <c r="F253" s="10">
        <v>167733</v>
      </c>
      <c r="G253" s="10">
        <v>116850</v>
      </c>
      <c r="H253" s="10">
        <v>133761</v>
      </c>
      <c r="I253" s="10">
        <v>167724</v>
      </c>
      <c r="J253" s="10">
        <v>170664</v>
      </c>
      <c r="K253" s="10">
        <f>K254+K262</f>
        <v>186642.8</v>
      </c>
      <c r="L253" s="10">
        <v>177710.15</v>
      </c>
      <c r="M253" s="10">
        <v>153478.76999999999</v>
      </c>
      <c r="N253" s="10">
        <v>137992.15</v>
      </c>
      <c r="O253" s="10">
        <v>139466.9</v>
      </c>
      <c r="P253" s="7"/>
    </row>
    <row r="254" spans="1:16" s="8" customFormat="1" x14ac:dyDescent="0.25">
      <c r="A254" s="11" t="s">
        <v>245</v>
      </c>
      <c r="B254" s="10">
        <v>135447</v>
      </c>
      <c r="C254" s="10">
        <v>130472</v>
      </c>
      <c r="D254" s="10">
        <v>124070</v>
      </c>
      <c r="E254" s="10">
        <v>159306</v>
      </c>
      <c r="F254" s="10">
        <v>167733</v>
      </c>
      <c r="G254" s="10">
        <v>116850</v>
      </c>
      <c r="H254" s="10">
        <v>133761</v>
      </c>
      <c r="I254" s="10">
        <v>167724</v>
      </c>
      <c r="J254" s="10">
        <v>170664</v>
      </c>
      <c r="K254" s="10">
        <f>SUM(K255:K261)</f>
        <v>186642.8</v>
      </c>
      <c r="L254" s="10">
        <v>177710.15</v>
      </c>
      <c r="M254" s="10">
        <v>153478.76999999999</v>
      </c>
      <c r="N254" s="10">
        <v>137992.15</v>
      </c>
      <c r="O254" s="10">
        <v>139466.9</v>
      </c>
      <c r="P254" s="7"/>
    </row>
    <row r="255" spans="1:16" x14ac:dyDescent="0.25">
      <c r="A255" s="14" t="s">
        <v>246</v>
      </c>
      <c r="B255" s="13">
        <v>24440</v>
      </c>
      <c r="C255" s="13">
        <v>27744</v>
      </c>
      <c r="D255" s="13">
        <v>22200</v>
      </c>
      <c r="E255" s="13">
        <v>36016</v>
      </c>
      <c r="F255" s="13">
        <v>40058</v>
      </c>
      <c r="G255" s="13">
        <v>31806</v>
      </c>
      <c r="H255" s="13">
        <v>32918</v>
      </c>
      <c r="I255" s="13">
        <v>36273</v>
      </c>
      <c r="J255" s="13">
        <v>36488</v>
      </c>
      <c r="K255" s="13">
        <v>47266.2</v>
      </c>
      <c r="L255" s="13">
        <v>46876.9</v>
      </c>
      <c r="M255" s="13">
        <v>34148.32</v>
      </c>
      <c r="N255" s="13">
        <v>30623.4</v>
      </c>
      <c r="O255" s="13">
        <v>30005.4</v>
      </c>
    </row>
    <row r="256" spans="1:16" x14ac:dyDescent="0.25">
      <c r="A256" s="14" t="s">
        <v>247</v>
      </c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</row>
    <row r="257" spans="1:16" x14ac:dyDescent="0.25">
      <c r="A257" s="14" t="s">
        <v>248</v>
      </c>
      <c r="B257" s="13">
        <v>0</v>
      </c>
      <c r="C257" s="13">
        <v>0</v>
      </c>
      <c r="D257" s="13">
        <v>9</v>
      </c>
      <c r="E257" s="13">
        <v>0</v>
      </c>
      <c r="F257" s="13">
        <v>37</v>
      </c>
      <c r="G257" s="13">
        <v>16</v>
      </c>
      <c r="H257" s="13">
        <v>3</v>
      </c>
      <c r="I257" s="13">
        <v>31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6" x14ac:dyDescent="0.25">
      <c r="A258" s="14" t="s">
        <v>249</v>
      </c>
      <c r="B258" s="13">
        <v>110243</v>
      </c>
      <c r="C258" s="13">
        <v>100396</v>
      </c>
      <c r="D258" s="13">
        <v>100205</v>
      </c>
      <c r="E258" s="13">
        <v>120670</v>
      </c>
      <c r="F258" s="13">
        <v>124042</v>
      </c>
      <c r="G258" s="13">
        <v>80203</v>
      </c>
      <c r="H258" s="13">
        <v>93801</v>
      </c>
      <c r="I258" s="13">
        <v>125793</v>
      </c>
      <c r="J258" s="13">
        <v>127339</v>
      </c>
      <c r="K258" s="13">
        <v>133170.6</v>
      </c>
      <c r="L258" s="13">
        <v>127275.25</v>
      </c>
      <c r="M258" s="13">
        <v>116080.45</v>
      </c>
      <c r="N258" s="13">
        <v>103716.75</v>
      </c>
      <c r="O258" s="13">
        <v>106593.5</v>
      </c>
    </row>
    <row r="259" spans="1:16" x14ac:dyDescent="0.25">
      <c r="A259" s="14" t="s">
        <v>250</v>
      </c>
      <c r="B259" s="13">
        <v>764</v>
      </c>
      <c r="C259" s="13">
        <v>2332</v>
      </c>
      <c r="D259" s="13">
        <v>1652</v>
      </c>
      <c r="E259" s="13">
        <v>2620</v>
      </c>
      <c r="F259" s="13">
        <v>3580</v>
      </c>
      <c r="G259" s="13">
        <v>4820</v>
      </c>
      <c r="H259" s="13">
        <v>7038</v>
      </c>
      <c r="I259" s="13">
        <v>5614</v>
      </c>
      <c r="J259" s="13">
        <v>6836</v>
      </c>
      <c r="K259" s="13">
        <v>6206</v>
      </c>
      <c r="L259" s="13">
        <v>3558</v>
      </c>
      <c r="M259" s="13">
        <v>3250</v>
      </c>
      <c r="N259" s="13">
        <v>3652</v>
      </c>
      <c r="O259" s="13">
        <v>2868</v>
      </c>
    </row>
    <row r="260" spans="1:16" x14ac:dyDescent="0.25">
      <c r="A260" s="14" t="s">
        <v>251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6" x14ac:dyDescent="0.25">
      <c r="A261" s="14" t="s">
        <v>252</v>
      </c>
      <c r="B261" s="13">
        <v>0</v>
      </c>
      <c r="C261" s="13">
        <v>0</v>
      </c>
      <c r="D261" s="13">
        <v>4</v>
      </c>
      <c r="E261" s="13">
        <v>0</v>
      </c>
      <c r="F261" s="13">
        <v>16</v>
      </c>
      <c r="G261" s="13">
        <v>7</v>
      </c>
      <c r="H261" s="13">
        <v>1</v>
      </c>
      <c r="I261" s="13">
        <v>13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6" s="8" customFormat="1" ht="30" x14ac:dyDescent="0.25">
      <c r="A262" s="11" t="s">
        <v>253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7"/>
    </row>
    <row r="263" spans="1:16" ht="30" x14ac:dyDescent="0.25">
      <c r="A263" s="14" t="s">
        <v>254</v>
      </c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6" s="8" customFormat="1" ht="30" x14ac:dyDescent="0.25">
      <c r="A264" s="11" t="s">
        <v>255</v>
      </c>
      <c r="B264" s="10">
        <v>2070</v>
      </c>
      <c r="C264" s="10">
        <v>1416</v>
      </c>
      <c r="D264" s="10">
        <v>1201</v>
      </c>
      <c r="E264" s="10">
        <v>1784</v>
      </c>
      <c r="F264" s="10">
        <v>1193</v>
      </c>
      <c r="G264" s="10">
        <v>4829</v>
      </c>
      <c r="H264" s="10">
        <v>2358</v>
      </c>
      <c r="I264" s="10">
        <v>2216</v>
      </c>
      <c r="J264" s="10">
        <v>5545</v>
      </c>
      <c r="K264" s="10">
        <f>K265+K268+K271</f>
        <v>2203.6999999999998</v>
      </c>
      <c r="L264" s="10">
        <v>2528.37</v>
      </c>
      <c r="M264" s="10">
        <v>2058.42</v>
      </c>
      <c r="N264" s="10">
        <v>3188.21</v>
      </c>
      <c r="O264" s="10">
        <v>2901.96</v>
      </c>
      <c r="P264" s="7"/>
    </row>
    <row r="265" spans="1:16" s="8" customFormat="1" x14ac:dyDescent="0.25">
      <c r="A265" s="11" t="s">
        <v>256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7"/>
    </row>
    <row r="266" spans="1:16" x14ac:dyDescent="0.25">
      <c r="A266" s="14" t="s">
        <v>257</v>
      </c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</row>
    <row r="267" spans="1:16" x14ac:dyDescent="0.25">
      <c r="A267" s="14" t="s">
        <v>258</v>
      </c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</row>
    <row r="268" spans="1:16" s="8" customFormat="1" x14ac:dyDescent="0.25">
      <c r="A268" s="11" t="s">
        <v>259</v>
      </c>
      <c r="B268" s="10">
        <v>2070</v>
      </c>
      <c r="C268" s="10">
        <v>1416</v>
      </c>
      <c r="D268" s="10">
        <v>1201</v>
      </c>
      <c r="E268" s="10">
        <v>1784</v>
      </c>
      <c r="F268" s="10">
        <v>1193</v>
      </c>
      <c r="G268" s="10">
        <v>4829</v>
      </c>
      <c r="H268" s="10">
        <v>2358</v>
      </c>
      <c r="I268" s="10">
        <v>2216</v>
      </c>
      <c r="J268" s="10">
        <v>5545</v>
      </c>
      <c r="K268" s="10">
        <f>SUM(K269:K270)</f>
        <v>2203.6999999999998</v>
      </c>
      <c r="L268" s="10">
        <v>2528.37</v>
      </c>
      <c r="M268" s="10">
        <v>2058.42</v>
      </c>
      <c r="N268" s="10">
        <v>3188.21</v>
      </c>
      <c r="O268" s="10">
        <v>2901.96</v>
      </c>
      <c r="P268" s="7"/>
    </row>
    <row r="269" spans="1:16" x14ac:dyDescent="0.25">
      <c r="A269" s="14" t="s">
        <v>260</v>
      </c>
      <c r="B269" s="13">
        <v>231</v>
      </c>
      <c r="C269" s="13">
        <v>116</v>
      </c>
      <c r="D269" s="13">
        <v>112</v>
      </c>
      <c r="E269" s="13">
        <v>133</v>
      </c>
      <c r="F269" s="13">
        <v>172</v>
      </c>
      <c r="G269" s="13">
        <v>312</v>
      </c>
      <c r="H269" s="13">
        <v>413</v>
      </c>
      <c r="I269" s="13">
        <v>434</v>
      </c>
      <c r="J269" s="13">
        <v>3903</v>
      </c>
      <c r="K269" s="13">
        <v>651</v>
      </c>
      <c r="L269" s="13">
        <v>1221.5</v>
      </c>
      <c r="M269" s="13">
        <v>731.5</v>
      </c>
      <c r="N269" s="13">
        <v>1662.5</v>
      </c>
      <c r="O269" s="13">
        <v>1459.5</v>
      </c>
    </row>
    <row r="270" spans="1:16" x14ac:dyDescent="0.25">
      <c r="A270" s="14" t="s">
        <v>261</v>
      </c>
      <c r="B270" s="13">
        <v>1839</v>
      </c>
      <c r="C270" s="13">
        <v>1301</v>
      </c>
      <c r="D270" s="13">
        <v>1089</v>
      </c>
      <c r="E270" s="13">
        <v>1651</v>
      </c>
      <c r="F270" s="13">
        <v>1021</v>
      </c>
      <c r="G270" s="13">
        <v>4517</v>
      </c>
      <c r="H270" s="13">
        <v>1945</v>
      </c>
      <c r="I270" s="13">
        <v>1782</v>
      </c>
      <c r="J270" s="13">
        <v>1643</v>
      </c>
      <c r="K270" s="13">
        <v>1552.7</v>
      </c>
      <c r="L270" s="13">
        <v>1306.8699999999999</v>
      </c>
      <c r="M270" s="13">
        <v>1326.92</v>
      </c>
      <c r="N270" s="13">
        <v>1525.71</v>
      </c>
      <c r="O270" s="13">
        <v>1442.46</v>
      </c>
    </row>
    <row r="271" spans="1:16" s="8" customFormat="1" ht="30" x14ac:dyDescent="0.25">
      <c r="A271" s="11" t="s">
        <v>262</v>
      </c>
      <c r="B271" s="10">
        <v>0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7"/>
    </row>
    <row r="272" spans="1:16" ht="30" x14ac:dyDescent="0.25">
      <c r="A272" s="14" t="s">
        <v>263</v>
      </c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6" s="8" customFormat="1" x14ac:dyDescent="0.25">
      <c r="A273" s="11" t="s">
        <v>264</v>
      </c>
      <c r="B273" s="10">
        <v>96208</v>
      </c>
      <c r="C273" s="10">
        <v>111099</v>
      </c>
      <c r="D273" s="10">
        <v>105227</v>
      </c>
      <c r="E273" s="10">
        <v>98872</v>
      </c>
      <c r="F273" s="10">
        <v>97541</v>
      </c>
      <c r="G273" s="10">
        <v>105740</v>
      </c>
      <c r="H273" s="10">
        <v>109228</v>
      </c>
      <c r="I273" s="10">
        <v>105653</v>
      </c>
      <c r="J273" s="10">
        <v>88254</v>
      </c>
      <c r="K273" s="10">
        <f>K274+K283+K290+K296</f>
        <v>101717.67</v>
      </c>
      <c r="L273" s="10">
        <v>112788.78</v>
      </c>
      <c r="M273" s="10">
        <v>98941.33</v>
      </c>
      <c r="N273" s="10">
        <v>89026.84</v>
      </c>
      <c r="O273" s="10">
        <v>96844.69</v>
      </c>
      <c r="P273" s="7"/>
    </row>
    <row r="274" spans="1:16" s="8" customFormat="1" x14ac:dyDescent="0.25">
      <c r="A274" s="11" t="s">
        <v>265</v>
      </c>
      <c r="B274" s="10">
        <v>1002</v>
      </c>
      <c r="C274" s="10">
        <v>1153</v>
      </c>
      <c r="D274" s="10">
        <v>727</v>
      </c>
      <c r="E274" s="10">
        <v>647</v>
      </c>
      <c r="F274" s="10">
        <v>6787</v>
      </c>
      <c r="G274" s="10">
        <v>10460</v>
      </c>
      <c r="H274" s="10">
        <v>10835</v>
      </c>
      <c r="I274" s="10">
        <v>8189</v>
      </c>
      <c r="J274" s="10">
        <v>5139</v>
      </c>
      <c r="K274" s="10">
        <f>SUM(K275:K282)</f>
        <v>5110.4799999999996</v>
      </c>
      <c r="L274" s="10">
        <v>4765.63</v>
      </c>
      <c r="M274" s="15">
        <v>3503.92</v>
      </c>
      <c r="N274" s="15">
        <v>4557.32</v>
      </c>
      <c r="O274" s="10">
        <v>4185.22</v>
      </c>
      <c r="P274" s="7"/>
    </row>
    <row r="275" spans="1:16" x14ac:dyDescent="0.25">
      <c r="A275" s="14" t="s">
        <v>266</v>
      </c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1600</v>
      </c>
      <c r="O275" s="13">
        <v>722.5</v>
      </c>
    </row>
    <row r="276" spans="1:16" x14ac:dyDescent="0.25">
      <c r="A276" s="14" t="s">
        <v>267</v>
      </c>
      <c r="B276" s="13">
        <v>0</v>
      </c>
      <c r="C276" s="13">
        <v>0</v>
      </c>
      <c r="D276" s="13">
        <v>0</v>
      </c>
      <c r="E276" s="13">
        <v>0</v>
      </c>
      <c r="F276" s="13">
        <v>5181</v>
      </c>
      <c r="G276" s="13">
        <v>9149</v>
      </c>
      <c r="H276" s="13">
        <v>9604</v>
      </c>
      <c r="I276" s="13">
        <v>7033</v>
      </c>
      <c r="J276" s="13">
        <v>4255</v>
      </c>
      <c r="K276" s="13">
        <v>3616</v>
      </c>
      <c r="L276" s="13">
        <v>3307</v>
      </c>
      <c r="M276" s="13">
        <v>1819</v>
      </c>
      <c r="N276" s="13">
        <v>1152</v>
      </c>
      <c r="O276" s="13">
        <v>1724</v>
      </c>
    </row>
    <row r="277" spans="1:16" x14ac:dyDescent="0.25">
      <c r="A277" s="14" t="s">
        <v>268</v>
      </c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</row>
    <row r="278" spans="1:16" x14ac:dyDescent="0.25">
      <c r="A278" s="14" t="s">
        <v>269</v>
      </c>
      <c r="B278" s="13">
        <v>733</v>
      </c>
      <c r="C278" s="13">
        <v>532</v>
      </c>
      <c r="D278" s="13">
        <v>2</v>
      </c>
      <c r="E278" s="13">
        <v>3</v>
      </c>
      <c r="F278" s="13">
        <v>465</v>
      </c>
      <c r="G278" s="13">
        <v>236</v>
      </c>
      <c r="H278" s="13">
        <v>213</v>
      </c>
      <c r="I278" s="13">
        <v>398</v>
      </c>
      <c r="J278" s="13">
        <v>167</v>
      </c>
      <c r="K278" s="13">
        <v>272.25</v>
      </c>
      <c r="L278" s="13">
        <v>112.5</v>
      </c>
      <c r="M278" s="13">
        <v>155.25</v>
      </c>
      <c r="N278" s="13">
        <v>216</v>
      </c>
      <c r="O278" s="13">
        <v>234</v>
      </c>
    </row>
    <row r="279" spans="1:16" x14ac:dyDescent="0.25">
      <c r="A279" s="14" t="s">
        <v>270</v>
      </c>
      <c r="B279" s="13">
        <v>0</v>
      </c>
      <c r="C279" s="13">
        <v>0</v>
      </c>
      <c r="D279" s="13">
        <v>0</v>
      </c>
      <c r="E279" s="13">
        <v>644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</row>
    <row r="280" spans="1:16" x14ac:dyDescent="0.25">
      <c r="A280" s="14" t="s">
        <v>271</v>
      </c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</row>
    <row r="281" spans="1:16" x14ac:dyDescent="0.25">
      <c r="A281" s="14" t="s">
        <v>272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6" x14ac:dyDescent="0.25">
      <c r="A282" s="14" t="s">
        <v>273</v>
      </c>
      <c r="B282" s="13">
        <v>269</v>
      </c>
      <c r="C282" s="13">
        <v>621</v>
      </c>
      <c r="D282" s="13">
        <v>725</v>
      </c>
      <c r="E282" s="13">
        <v>0</v>
      </c>
      <c r="F282" s="13">
        <v>1141</v>
      </c>
      <c r="G282" s="13">
        <v>1075</v>
      </c>
      <c r="H282" s="13">
        <v>1018</v>
      </c>
      <c r="I282" s="13">
        <v>758</v>
      </c>
      <c r="J282" s="13">
        <v>717</v>
      </c>
      <c r="K282" s="13">
        <v>1222.23</v>
      </c>
      <c r="L282" s="13">
        <v>1346.13</v>
      </c>
      <c r="M282" s="13">
        <v>1529.67</v>
      </c>
      <c r="N282" s="13">
        <v>1589.32</v>
      </c>
      <c r="O282" s="13">
        <v>1504.72</v>
      </c>
    </row>
    <row r="283" spans="1:16" s="8" customFormat="1" x14ac:dyDescent="0.25">
      <c r="A283" s="11" t="s">
        <v>274</v>
      </c>
      <c r="B283" s="10">
        <v>82941</v>
      </c>
      <c r="C283" s="10">
        <v>89068</v>
      </c>
      <c r="D283" s="10">
        <v>81325</v>
      </c>
      <c r="E283" s="10">
        <v>75303</v>
      </c>
      <c r="F283" s="10">
        <v>71624</v>
      </c>
      <c r="G283" s="10">
        <v>77821</v>
      </c>
      <c r="H283" s="10">
        <v>77173</v>
      </c>
      <c r="I283" s="10">
        <v>81279</v>
      </c>
      <c r="J283" s="10">
        <v>69356</v>
      </c>
      <c r="K283" s="10">
        <f>SUM(K284:K289)</f>
        <v>84637.19</v>
      </c>
      <c r="L283" s="10">
        <v>96363.15</v>
      </c>
      <c r="M283" s="10">
        <v>89157.41</v>
      </c>
      <c r="N283" s="10">
        <v>78679.51999999999</v>
      </c>
      <c r="O283" s="10">
        <v>88969.47</v>
      </c>
      <c r="P283" s="7"/>
    </row>
    <row r="284" spans="1:16" x14ac:dyDescent="0.25">
      <c r="A284" s="14" t="s">
        <v>275</v>
      </c>
      <c r="B284" s="13">
        <v>361</v>
      </c>
      <c r="C284" s="13">
        <v>1887</v>
      </c>
      <c r="D284" s="13">
        <v>2357</v>
      </c>
      <c r="E284" s="13">
        <v>2663</v>
      </c>
      <c r="F284" s="13">
        <v>3864</v>
      </c>
      <c r="G284" s="13">
        <v>4528</v>
      </c>
      <c r="H284" s="13">
        <v>3578</v>
      </c>
      <c r="I284" s="13">
        <v>8145</v>
      </c>
      <c r="J284" s="13">
        <v>11763</v>
      </c>
      <c r="K284" s="13">
        <v>19612.25</v>
      </c>
      <c r="L284" s="13">
        <v>23314.7</v>
      </c>
      <c r="M284" s="13">
        <v>25072.69</v>
      </c>
      <c r="N284" s="13">
        <v>22002.14</v>
      </c>
      <c r="O284" s="13">
        <v>25433.55</v>
      </c>
    </row>
    <row r="285" spans="1:16" x14ac:dyDescent="0.25">
      <c r="A285" s="14" t="s">
        <v>276</v>
      </c>
      <c r="B285" s="13">
        <v>774</v>
      </c>
      <c r="C285" s="13">
        <v>680</v>
      </c>
      <c r="D285" s="13">
        <v>796</v>
      </c>
      <c r="E285" s="13">
        <v>1111</v>
      </c>
      <c r="F285" s="13">
        <v>1502</v>
      </c>
      <c r="G285" s="13">
        <v>1493</v>
      </c>
      <c r="H285" s="13">
        <v>1382</v>
      </c>
      <c r="I285" s="13">
        <v>1210</v>
      </c>
      <c r="J285" s="13">
        <v>1353</v>
      </c>
      <c r="K285" s="13">
        <v>1586.25</v>
      </c>
      <c r="L285" s="13">
        <v>1843.57</v>
      </c>
      <c r="M285" s="13">
        <v>1880.14</v>
      </c>
      <c r="N285" s="13">
        <v>1641.21</v>
      </c>
      <c r="O285" s="13">
        <v>1904.07</v>
      </c>
    </row>
    <row r="286" spans="1:16" x14ac:dyDescent="0.25">
      <c r="A286" s="14" t="s">
        <v>277</v>
      </c>
      <c r="B286" s="13">
        <v>0</v>
      </c>
      <c r="C286" s="13">
        <v>1186</v>
      </c>
      <c r="D286" s="13">
        <v>1800</v>
      </c>
      <c r="E286" s="13">
        <v>1555</v>
      </c>
      <c r="F286" s="13">
        <v>2502</v>
      </c>
      <c r="G286" s="13">
        <v>2639</v>
      </c>
      <c r="H286" s="13">
        <v>2136</v>
      </c>
      <c r="I286" s="13">
        <v>3976</v>
      </c>
      <c r="J286" s="13">
        <v>5726</v>
      </c>
      <c r="K286" s="13">
        <v>9252.6</v>
      </c>
      <c r="L286" s="13">
        <v>10001.6</v>
      </c>
      <c r="M286" s="13">
        <v>11049.56</v>
      </c>
      <c r="N286" s="13">
        <v>9775.7199999999993</v>
      </c>
      <c r="O286" s="13">
        <v>13379.08</v>
      </c>
    </row>
    <row r="287" spans="1:16" x14ac:dyDescent="0.25">
      <c r="A287" s="14" t="s">
        <v>278</v>
      </c>
      <c r="B287" s="13">
        <v>81806</v>
      </c>
      <c r="C287" s="13">
        <v>85316</v>
      </c>
      <c r="D287" s="13">
        <v>76372</v>
      </c>
      <c r="E287" s="13">
        <v>69974</v>
      </c>
      <c r="F287" s="13">
        <v>63756</v>
      </c>
      <c r="G287" s="13">
        <v>69161</v>
      </c>
      <c r="H287" s="13">
        <v>70077</v>
      </c>
      <c r="I287" s="13">
        <v>67948</v>
      </c>
      <c r="J287" s="13">
        <v>50514</v>
      </c>
      <c r="K287" s="13">
        <v>54186.09</v>
      </c>
      <c r="L287" s="13">
        <v>61203.28</v>
      </c>
      <c r="M287" s="13">
        <v>51155.02</v>
      </c>
      <c r="N287" s="13">
        <v>45260.45</v>
      </c>
      <c r="O287" s="13">
        <v>48252.77</v>
      </c>
    </row>
    <row r="288" spans="1:16" x14ac:dyDescent="0.25">
      <c r="A288" s="14" t="s">
        <v>279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6" x14ac:dyDescent="0.25">
      <c r="A289" s="14" t="s">
        <v>280</v>
      </c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</row>
    <row r="290" spans="1:16" s="8" customFormat="1" x14ac:dyDescent="0.25">
      <c r="A290" s="11" t="s">
        <v>281</v>
      </c>
      <c r="B290" s="10">
        <v>12265</v>
      </c>
      <c r="C290" s="10">
        <v>0</v>
      </c>
      <c r="D290" s="10">
        <v>23175</v>
      </c>
      <c r="E290" s="10">
        <v>22922</v>
      </c>
      <c r="F290" s="10">
        <v>19130</v>
      </c>
      <c r="G290" s="10">
        <v>17460</v>
      </c>
      <c r="H290" s="10">
        <v>21220</v>
      </c>
      <c r="I290" s="10">
        <v>16185</v>
      </c>
      <c r="J290" s="10">
        <v>13760</v>
      </c>
      <c r="K290" s="10">
        <f>SUM(K291:K295)</f>
        <v>11970</v>
      </c>
      <c r="L290" s="10">
        <v>11660</v>
      </c>
      <c r="M290" s="10">
        <v>6280</v>
      </c>
      <c r="N290" s="10">
        <v>5790</v>
      </c>
      <c r="O290" s="10">
        <v>3690</v>
      </c>
      <c r="P290" s="7"/>
    </row>
    <row r="291" spans="1:16" x14ac:dyDescent="0.25">
      <c r="A291" s="14" t="s">
        <v>282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6" x14ac:dyDescent="0.25">
      <c r="A292" s="14" t="s">
        <v>283</v>
      </c>
      <c r="B292" s="13">
        <v>12265</v>
      </c>
      <c r="C292" s="13">
        <v>20878</v>
      </c>
      <c r="D292" s="13">
        <v>23175</v>
      </c>
      <c r="E292" s="13">
        <v>22922</v>
      </c>
      <c r="F292" s="13">
        <v>19130</v>
      </c>
      <c r="G292" s="13">
        <v>17460</v>
      </c>
      <c r="H292" s="13">
        <v>21220</v>
      </c>
      <c r="I292" s="13">
        <v>16185</v>
      </c>
      <c r="J292" s="13">
        <v>13760</v>
      </c>
      <c r="K292" s="13">
        <v>11970</v>
      </c>
      <c r="L292" s="13">
        <v>11660</v>
      </c>
      <c r="M292" s="13">
        <v>6280</v>
      </c>
      <c r="N292" s="13">
        <v>5790</v>
      </c>
      <c r="O292" s="13">
        <v>3690</v>
      </c>
    </row>
    <row r="293" spans="1:16" x14ac:dyDescent="0.25">
      <c r="A293" s="14" t="s">
        <v>284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</row>
    <row r="294" spans="1:16" x14ac:dyDescent="0.25">
      <c r="A294" s="14" t="s">
        <v>285</v>
      </c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</row>
    <row r="295" spans="1:16" x14ac:dyDescent="0.25">
      <c r="A295" s="14" t="s">
        <v>286</v>
      </c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6" s="8" customFormat="1" x14ac:dyDescent="0.25">
      <c r="A296" s="11" t="s">
        <v>287</v>
      </c>
      <c r="B296" s="10">
        <v>0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3">
        <v>0</v>
      </c>
      <c r="P296" s="7"/>
    </row>
    <row r="297" spans="1:16" ht="30" x14ac:dyDescent="0.25">
      <c r="A297" s="14" t="s">
        <v>288</v>
      </c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</row>
    <row r="298" spans="1:16" s="8" customFormat="1" ht="30" x14ac:dyDescent="0.25">
      <c r="A298" s="11" t="s">
        <v>289</v>
      </c>
      <c r="B298" s="10">
        <v>411</v>
      </c>
      <c r="C298" s="10">
        <v>441</v>
      </c>
      <c r="D298" s="10">
        <v>1266</v>
      </c>
      <c r="E298" s="10">
        <v>428</v>
      </c>
      <c r="F298" s="10">
        <v>397</v>
      </c>
      <c r="G298" s="10">
        <v>443</v>
      </c>
      <c r="H298" s="10">
        <v>391</v>
      </c>
      <c r="I298" s="10">
        <v>440</v>
      </c>
      <c r="J298" s="10">
        <v>1372</v>
      </c>
      <c r="K298" s="10">
        <f>K299+K303+K306</f>
        <v>384.32</v>
      </c>
      <c r="L298" s="10">
        <v>287.2</v>
      </c>
      <c r="M298" s="10">
        <v>382.4</v>
      </c>
      <c r="N298" s="10">
        <v>608</v>
      </c>
      <c r="O298" s="10">
        <v>785.6</v>
      </c>
      <c r="P298" s="7"/>
    </row>
    <row r="299" spans="1:16" s="8" customFormat="1" x14ac:dyDescent="0.25">
      <c r="A299" s="11" t="s">
        <v>290</v>
      </c>
      <c r="B299" s="10">
        <v>411</v>
      </c>
      <c r="C299" s="10">
        <v>441</v>
      </c>
      <c r="D299" s="10">
        <v>1266</v>
      </c>
      <c r="E299" s="10">
        <v>428</v>
      </c>
      <c r="F299" s="10">
        <v>397</v>
      </c>
      <c r="G299" s="10">
        <v>443</v>
      </c>
      <c r="H299" s="10">
        <v>391</v>
      </c>
      <c r="I299" s="10">
        <v>440</v>
      </c>
      <c r="J299" s="10">
        <v>1372</v>
      </c>
      <c r="K299" s="10">
        <f>SUM(K300:K302)</f>
        <v>384.32</v>
      </c>
      <c r="L299" s="10">
        <v>287.2</v>
      </c>
      <c r="M299" s="10">
        <v>382.4</v>
      </c>
      <c r="N299" s="10">
        <v>608</v>
      </c>
      <c r="O299" s="10">
        <v>785.6</v>
      </c>
      <c r="P299" s="7"/>
    </row>
    <row r="300" spans="1:16" x14ac:dyDescent="0.25">
      <c r="A300" s="14" t="s">
        <v>291</v>
      </c>
      <c r="B300" s="13">
        <v>7</v>
      </c>
      <c r="C300" s="13">
        <v>0</v>
      </c>
      <c r="D300" s="13">
        <v>894</v>
      </c>
      <c r="E300" s="13">
        <v>75</v>
      </c>
      <c r="F300" s="13">
        <v>0</v>
      </c>
      <c r="G300" s="13">
        <v>49</v>
      </c>
      <c r="H300" s="13">
        <v>59</v>
      </c>
      <c r="I300" s="13">
        <v>74</v>
      </c>
      <c r="J300" s="13">
        <v>0</v>
      </c>
      <c r="K300" s="13">
        <v>33</v>
      </c>
      <c r="L300" s="13">
        <v>0</v>
      </c>
      <c r="M300" s="13">
        <v>0</v>
      </c>
      <c r="N300" s="13">
        <v>0</v>
      </c>
      <c r="O300" s="13">
        <v>0</v>
      </c>
    </row>
    <row r="301" spans="1:16" x14ac:dyDescent="0.25">
      <c r="A301" s="14" t="s">
        <v>292</v>
      </c>
      <c r="B301" s="13">
        <v>126</v>
      </c>
      <c r="C301" s="13">
        <v>155</v>
      </c>
      <c r="D301" s="13">
        <v>118</v>
      </c>
      <c r="E301" s="13">
        <v>115</v>
      </c>
      <c r="F301" s="13">
        <v>133</v>
      </c>
      <c r="G301" s="13">
        <v>138</v>
      </c>
      <c r="H301" s="13">
        <v>84</v>
      </c>
      <c r="I301" s="13">
        <v>77</v>
      </c>
      <c r="J301" s="13">
        <v>465</v>
      </c>
      <c r="K301" s="13">
        <v>89.46</v>
      </c>
      <c r="L301" s="13">
        <v>0</v>
      </c>
      <c r="M301" s="13">
        <v>0</v>
      </c>
      <c r="N301" s="13">
        <v>0</v>
      </c>
      <c r="O301" s="13">
        <v>0</v>
      </c>
    </row>
    <row r="302" spans="1:16" x14ac:dyDescent="0.25">
      <c r="A302" s="14" t="s">
        <v>293</v>
      </c>
      <c r="B302" s="13">
        <v>278</v>
      </c>
      <c r="C302" s="13">
        <v>286</v>
      </c>
      <c r="D302" s="13">
        <v>255</v>
      </c>
      <c r="E302" s="13">
        <v>237</v>
      </c>
      <c r="F302" s="13">
        <v>263</v>
      </c>
      <c r="G302" s="13">
        <v>255</v>
      </c>
      <c r="H302" s="13">
        <v>248</v>
      </c>
      <c r="I302" s="13">
        <v>290</v>
      </c>
      <c r="J302" s="13">
        <v>907</v>
      </c>
      <c r="K302" s="13">
        <v>261.86</v>
      </c>
      <c r="L302" s="13">
        <v>287.2</v>
      </c>
      <c r="M302" s="13">
        <v>382.4</v>
      </c>
      <c r="N302" s="13">
        <v>608</v>
      </c>
      <c r="O302" s="13">
        <v>785.6</v>
      </c>
    </row>
    <row r="303" spans="1:16" s="8" customFormat="1" x14ac:dyDescent="0.25">
      <c r="A303" s="11" t="s">
        <v>294</v>
      </c>
      <c r="B303" s="10">
        <v>0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7"/>
    </row>
    <row r="304" spans="1:16" x14ac:dyDescent="0.25">
      <c r="A304" s="14" t="s">
        <v>295</v>
      </c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</row>
    <row r="305" spans="1:16" x14ac:dyDescent="0.25">
      <c r="A305" s="14" t="s">
        <v>296</v>
      </c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</row>
    <row r="306" spans="1:16" s="8" customFormat="1" ht="30" x14ac:dyDescent="0.25">
      <c r="A306" s="11" t="s">
        <v>297</v>
      </c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3">
        <v>0</v>
      </c>
      <c r="P306" s="7"/>
    </row>
    <row r="307" spans="1:16" ht="30" x14ac:dyDescent="0.25">
      <c r="A307" s="14" t="s">
        <v>298</v>
      </c>
      <c r="B307" s="13">
        <v>0</v>
      </c>
      <c r="C307" s="13">
        <v>0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</row>
    <row r="308" spans="1:16" s="8" customFormat="1" ht="30" x14ac:dyDescent="0.25">
      <c r="A308" s="11" t="s">
        <v>299</v>
      </c>
      <c r="B308" s="10">
        <v>3137</v>
      </c>
      <c r="C308" s="10">
        <v>6397</v>
      </c>
      <c r="D308" s="10">
        <v>2808</v>
      </c>
      <c r="E308" s="10">
        <v>5666</v>
      </c>
      <c r="F308" s="10">
        <v>12414</v>
      </c>
      <c r="G308" s="10">
        <v>21285</v>
      </c>
      <c r="H308" s="10">
        <v>18099</v>
      </c>
      <c r="I308" s="10">
        <v>25994</v>
      </c>
      <c r="J308" s="10">
        <v>25265</v>
      </c>
      <c r="K308" s="10">
        <f>K309+K313</f>
        <v>37157.839999999997</v>
      </c>
      <c r="L308" s="10">
        <v>46107.519999999997</v>
      </c>
      <c r="M308" s="10">
        <v>51785.83</v>
      </c>
      <c r="N308" s="10">
        <v>44970.26</v>
      </c>
      <c r="O308" s="10">
        <v>46693.95</v>
      </c>
      <c r="P308" s="7"/>
    </row>
    <row r="309" spans="1:16" s="8" customFormat="1" x14ac:dyDescent="0.25">
      <c r="A309" s="11" t="s">
        <v>300</v>
      </c>
      <c r="B309" s="10">
        <v>3137</v>
      </c>
      <c r="C309" s="10">
        <v>6397</v>
      </c>
      <c r="D309" s="10">
        <v>2808</v>
      </c>
      <c r="E309" s="10">
        <v>5666</v>
      </c>
      <c r="F309" s="10">
        <v>12414</v>
      </c>
      <c r="G309" s="10">
        <v>21285</v>
      </c>
      <c r="H309" s="10">
        <v>18099</v>
      </c>
      <c r="I309" s="10">
        <v>25994</v>
      </c>
      <c r="J309" s="10">
        <v>25265</v>
      </c>
      <c r="K309" s="10">
        <f>SUM(K310:K312)</f>
        <v>37157.839999999997</v>
      </c>
      <c r="L309" s="10">
        <v>46107.519999999997</v>
      </c>
      <c r="M309" s="10">
        <v>51785.83</v>
      </c>
      <c r="N309" s="10">
        <v>44970.26</v>
      </c>
      <c r="O309" s="10">
        <v>46693.95</v>
      </c>
      <c r="P309" s="7"/>
    </row>
    <row r="310" spans="1:16" x14ac:dyDescent="0.25">
      <c r="A310" s="14" t="s">
        <v>301</v>
      </c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/>
      <c r="O310" s="13">
        <v>0</v>
      </c>
    </row>
    <row r="311" spans="1:16" x14ac:dyDescent="0.25">
      <c r="A311" s="14" t="s">
        <v>302</v>
      </c>
      <c r="B311" s="13">
        <v>3137</v>
      </c>
      <c r="C311" s="13">
        <v>6397</v>
      </c>
      <c r="D311" s="13">
        <v>2808</v>
      </c>
      <c r="E311" s="13">
        <v>5666</v>
      </c>
      <c r="F311" s="13">
        <v>12414</v>
      </c>
      <c r="G311" s="13">
        <v>21285</v>
      </c>
      <c r="H311" s="13">
        <v>18099</v>
      </c>
      <c r="I311" s="13">
        <v>25994</v>
      </c>
      <c r="J311" s="13">
        <v>25265</v>
      </c>
      <c r="K311" s="13">
        <v>37157.839999999997</v>
      </c>
      <c r="L311" s="13">
        <v>46107.519999999997</v>
      </c>
      <c r="M311" s="13">
        <v>51785.83</v>
      </c>
      <c r="N311" s="13">
        <v>44970.26</v>
      </c>
      <c r="O311" s="13">
        <v>46693.95</v>
      </c>
    </row>
    <row r="312" spans="1:16" x14ac:dyDescent="0.25">
      <c r="A312" s="14" t="s">
        <v>303</v>
      </c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6" s="8" customFormat="1" ht="30" x14ac:dyDescent="0.25">
      <c r="A313" s="11" t="s">
        <v>304</v>
      </c>
      <c r="B313" s="10">
        <v>0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7"/>
    </row>
    <row r="314" spans="1:16" ht="30" x14ac:dyDescent="0.25">
      <c r="A314" s="14" t="s">
        <v>305</v>
      </c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</row>
    <row r="315" spans="1:16" s="8" customFormat="1" ht="30" x14ac:dyDescent="0.25">
      <c r="A315" s="11" t="s">
        <v>306</v>
      </c>
      <c r="B315" s="10">
        <v>14787</v>
      </c>
      <c r="C315" s="10">
        <v>7865</v>
      </c>
      <c r="D315" s="10">
        <v>8181</v>
      </c>
      <c r="E315" s="10">
        <v>14107</v>
      </c>
      <c r="F315" s="10">
        <v>19554</v>
      </c>
      <c r="G315" s="10">
        <v>20246</v>
      </c>
      <c r="H315" s="10">
        <v>16147</v>
      </c>
      <c r="I315" s="10">
        <v>20625</v>
      </c>
      <c r="J315" s="10">
        <v>23747</v>
      </c>
      <c r="K315" s="10">
        <f>K316+K343+K346+K353</f>
        <v>31880.26</v>
      </c>
      <c r="L315" s="10">
        <v>36626.11</v>
      </c>
      <c r="M315" s="10">
        <v>42873.06</v>
      </c>
      <c r="N315" s="10">
        <v>35977.040000000001</v>
      </c>
      <c r="O315" s="10">
        <v>33756.18</v>
      </c>
      <c r="P315" s="7"/>
    </row>
    <row r="316" spans="1:16" s="8" customFormat="1" x14ac:dyDescent="0.25">
      <c r="A316" s="11" t="s">
        <v>307</v>
      </c>
      <c r="B316" s="10">
        <v>7504</v>
      </c>
      <c r="C316" s="10">
        <v>7865</v>
      </c>
      <c r="D316" s="10">
        <v>7594</v>
      </c>
      <c r="E316" s="10">
        <v>10704</v>
      </c>
      <c r="F316" s="10">
        <v>13070</v>
      </c>
      <c r="G316" s="10">
        <v>11869</v>
      </c>
      <c r="H316" s="10">
        <v>10373</v>
      </c>
      <c r="I316" s="10">
        <v>9787</v>
      </c>
      <c r="J316" s="10">
        <v>9464</v>
      </c>
      <c r="K316" s="10">
        <f>SUM(K317:K342)</f>
        <v>9594.0099999999984</v>
      </c>
      <c r="L316" s="10">
        <v>10034.86</v>
      </c>
      <c r="M316" s="10">
        <v>10091.81</v>
      </c>
      <c r="N316" s="10">
        <v>7924.5399999999991</v>
      </c>
      <c r="O316" s="10">
        <v>9426.18</v>
      </c>
      <c r="P316" s="7"/>
    </row>
    <row r="317" spans="1:16" x14ac:dyDescent="0.25">
      <c r="A317" s="14" t="s">
        <v>308</v>
      </c>
      <c r="B317" s="13">
        <v>1962</v>
      </c>
      <c r="C317" s="13">
        <v>1869</v>
      </c>
      <c r="D317" s="13">
        <v>2086</v>
      </c>
      <c r="E317" s="13">
        <v>1947</v>
      </c>
      <c r="F317" s="13">
        <v>1775</v>
      </c>
      <c r="G317" s="13">
        <v>1315</v>
      </c>
      <c r="H317" s="13">
        <v>1341</v>
      </c>
      <c r="I317" s="13">
        <v>1155</v>
      </c>
      <c r="J317" s="13">
        <v>1203</v>
      </c>
      <c r="K317" s="13">
        <v>1197</v>
      </c>
      <c r="L317" s="13">
        <v>1143.68</v>
      </c>
      <c r="M317" s="13">
        <v>746.5</v>
      </c>
      <c r="N317" s="13">
        <v>391.43</v>
      </c>
      <c r="O317" s="13">
        <v>343.6</v>
      </c>
    </row>
    <row r="318" spans="1:16" x14ac:dyDescent="0.25">
      <c r="A318" s="14" t="s">
        <v>309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6" x14ac:dyDescent="0.25">
      <c r="A319" s="14" t="s">
        <v>310</v>
      </c>
      <c r="B319" s="13">
        <v>0</v>
      </c>
      <c r="C319" s="13">
        <v>0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6" x14ac:dyDescent="0.25">
      <c r="A320" s="14" t="s">
        <v>311</v>
      </c>
      <c r="B320" s="13">
        <v>1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4" t="s">
        <v>312</v>
      </c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</row>
    <row r="322" spans="1:15" x14ac:dyDescent="0.25">
      <c r="A322" s="14" t="s">
        <v>313</v>
      </c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4" t="s">
        <v>314</v>
      </c>
      <c r="B323" s="13">
        <v>0</v>
      </c>
      <c r="C323" s="13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</row>
    <row r="324" spans="1:15" x14ac:dyDescent="0.25">
      <c r="A324" s="14" t="s">
        <v>315</v>
      </c>
      <c r="B324" s="13">
        <v>279</v>
      </c>
      <c r="C324" s="13">
        <v>500</v>
      </c>
      <c r="D324" s="13">
        <v>678</v>
      </c>
      <c r="E324" s="13">
        <v>738</v>
      </c>
      <c r="F324" s="13">
        <v>926</v>
      </c>
      <c r="G324" s="13">
        <v>683</v>
      </c>
      <c r="H324" s="13">
        <v>708</v>
      </c>
      <c r="I324" s="13">
        <v>564</v>
      </c>
      <c r="J324" s="13">
        <v>506</v>
      </c>
      <c r="K324" s="13">
        <v>562.5</v>
      </c>
      <c r="L324" s="13">
        <v>534.75</v>
      </c>
      <c r="M324" s="13">
        <v>486.3</v>
      </c>
      <c r="N324" s="13">
        <v>429.75</v>
      </c>
      <c r="O324" s="13">
        <v>384.6</v>
      </c>
    </row>
    <row r="325" spans="1:15" x14ac:dyDescent="0.25">
      <c r="A325" s="14" t="s">
        <v>316</v>
      </c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4" t="s">
        <v>317</v>
      </c>
      <c r="B326" s="13">
        <v>472</v>
      </c>
      <c r="C326" s="13">
        <v>501</v>
      </c>
      <c r="D326" s="13">
        <v>532</v>
      </c>
      <c r="E326" s="13">
        <v>513</v>
      </c>
      <c r="F326" s="13">
        <v>598</v>
      </c>
      <c r="G326" s="13">
        <v>485</v>
      </c>
      <c r="H326" s="13">
        <v>538</v>
      </c>
      <c r="I326" s="13">
        <v>612</v>
      </c>
      <c r="J326" s="13">
        <v>568</v>
      </c>
      <c r="K326" s="13">
        <v>571.28</v>
      </c>
      <c r="L326" s="13">
        <v>549.48</v>
      </c>
      <c r="M326" s="13">
        <v>394.06</v>
      </c>
      <c r="N326" s="13">
        <v>232.33</v>
      </c>
      <c r="O326" s="13">
        <v>212.87</v>
      </c>
    </row>
    <row r="327" spans="1:15" x14ac:dyDescent="0.25">
      <c r="A327" s="14" t="s">
        <v>318</v>
      </c>
      <c r="B327" s="13">
        <v>12</v>
      </c>
      <c r="C327" s="13">
        <v>23</v>
      </c>
      <c r="D327" s="13">
        <v>11</v>
      </c>
      <c r="E327" s="13">
        <v>12</v>
      </c>
      <c r="F327" s="13">
        <v>7</v>
      </c>
      <c r="G327" s="13">
        <v>1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24.98</v>
      </c>
      <c r="N327" s="13">
        <v>61.97</v>
      </c>
      <c r="O327" s="13">
        <v>119.07</v>
      </c>
    </row>
    <row r="328" spans="1:15" x14ac:dyDescent="0.25">
      <c r="A328" s="14" t="s">
        <v>319</v>
      </c>
      <c r="B328" s="13">
        <v>10</v>
      </c>
      <c r="C328" s="13">
        <v>18</v>
      </c>
      <c r="D328" s="13">
        <v>40</v>
      </c>
      <c r="E328" s="13">
        <v>18</v>
      </c>
      <c r="F328" s="13">
        <v>30</v>
      </c>
      <c r="G328" s="13">
        <v>48</v>
      </c>
      <c r="H328" s="13">
        <v>40</v>
      </c>
      <c r="I328" s="13">
        <v>102</v>
      </c>
      <c r="J328" s="13">
        <v>104</v>
      </c>
      <c r="K328" s="13">
        <v>139.44999999999999</v>
      </c>
      <c r="L328" s="13">
        <v>163.62</v>
      </c>
      <c r="M328" s="13">
        <v>159.12</v>
      </c>
      <c r="N328" s="13">
        <v>127.84</v>
      </c>
      <c r="O328" s="13">
        <v>63.12</v>
      </c>
    </row>
    <row r="329" spans="1:15" x14ac:dyDescent="0.25">
      <c r="A329" s="14" t="s">
        <v>320</v>
      </c>
      <c r="B329" s="13">
        <v>89</v>
      </c>
      <c r="C329" s="13">
        <v>186</v>
      </c>
      <c r="D329" s="13">
        <v>139</v>
      </c>
      <c r="E329" s="13">
        <v>278</v>
      </c>
      <c r="F329" s="13">
        <v>149</v>
      </c>
      <c r="G329" s="13">
        <v>330</v>
      </c>
      <c r="H329" s="13">
        <v>151</v>
      </c>
      <c r="I329" s="13">
        <v>269</v>
      </c>
      <c r="J329" s="13">
        <v>300</v>
      </c>
      <c r="K329" s="13">
        <v>322.45</v>
      </c>
      <c r="L329" s="13">
        <v>298.55</v>
      </c>
      <c r="M329" s="13">
        <v>294.45</v>
      </c>
      <c r="N329" s="13">
        <v>283.64999999999998</v>
      </c>
      <c r="O329" s="13">
        <v>313.89999999999998</v>
      </c>
    </row>
    <row r="330" spans="1:15" x14ac:dyDescent="0.25">
      <c r="A330" s="14" t="s">
        <v>321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4" t="s">
        <v>322</v>
      </c>
      <c r="B331" s="13">
        <v>0</v>
      </c>
      <c r="C331" s="13">
        <v>0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4" t="s">
        <v>323</v>
      </c>
      <c r="B332" s="13">
        <v>50</v>
      </c>
      <c r="C332" s="13">
        <v>58</v>
      </c>
      <c r="D332" s="13">
        <v>160</v>
      </c>
      <c r="E332" s="13">
        <v>47</v>
      </c>
      <c r="F332" s="13">
        <v>40</v>
      </c>
      <c r="G332" s="13">
        <v>51</v>
      </c>
      <c r="H332" s="13">
        <v>106</v>
      </c>
      <c r="I332" s="13">
        <v>31</v>
      </c>
      <c r="J332" s="13">
        <v>57</v>
      </c>
      <c r="K332" s="13">
        <v>34.15</v>
      </c>
      <c r="L332" s="13">
        <v>33.33</v>
      </c>
      <c r="M332" s="13">
        <v>31.2</v>
      </c>
      <c r="N332" s="13">
        <v>37.35</v>
      </c>
      <c r="O332" s="13">
        <v>38.43</v>
      </c>
    </row>
    <row r="333" spans="1:15" x14ac:dyDescent="0.25">
      <c r="A333" s="14" t="s">
        <v>324</v>
      </c>
      <c r="B333" s="13">
        <v>360</v>
      </c>
      <c r="C333" s="13">
        <v>458</v>
      </c>
      <c r="D333" s="13">
        <v>389</v>
      </c>
      <c r="E333" s="13">
        <v>583</v>
      </c>
      <c r="F333" s="13">
        <v>902</v>
      </c>
      <c r="G333" s="13">
        <v>954</v>
      </c>
      <c r="H333" s="13">
        <v>647</v>
      </c>
      <c r="I333" s="13">
        <v>206</v>
      </c>
      <c r="J333" s="13">
        <v>80</v>
      </c>
      <c r="K333" s="13">
        <v>54.06</v>
      </c>
      <c r="L333" s="13">
        <v>125.49</v>
      </c>
      <c r="M333" s="13">
        <v>122.99</v>
      </c>
      <c r="N333" s="13">
        <v>35.11</v>
      </c>
      <c r="O333" s="13">
        <v>0</v>
      </c>
    </row>
    <row r="334" spans="1:15" x14ac:dyDescent="0.25">
      <c r="A334" s="14" t="s">
        <v>325</v>
      </c>
      <c r="B334" s="13">
        <v>109</v>
      </c>
      <c r="C334" s="13">
        <v>145</v>
      </c>
      <c r="D334" s="13">
        <v>31</v>
      </c>
      <c r="E334" s="13">
        <v>72</v>
      </c>
      <c r="F334" s="13">
        <v>28</v>
      </c>
      <c r="G334" s="13">
        <v>113</v>
      </c>
      <c r="H334" s="13">
        <v>316</v>
      </c>
      <c r="I334" s="13">
        <v>369</v>
      </c>
      <c r="J334" s="13">
        <v>52</v>
      </c>
      <c r="K334" s="13">
        <v>131.36000000000001</v>
      </c>
      <c r="L334" s="13">
        <v>250.02</v>
      </c>
      <c r="M334" s="13">
        <v>270.94</v>
      </c>
      <c r="N334" s="13">
        <v>203.94</v>
      </c>
      <c r="O334" s="13">
        <v>266.02999999999997</v>
      </c>
    </row>
    <row r="335" spans="1:15" x14ac:dyDescent="0.25">
      <c r="A335" s="14" t="s">
        <v>326</v>
      </c>
      <c r="B335" s="13">
        <v>320</v>
      </c>
      <c r="C335" s="13">
        <v>420</v>
      </c>
      <c r="D335" s="13">
        <v>420</v>
      </c>
      <c r="E335" s="13">
        <v>524</v>
      </c>
      <c r="F335" s="13">
        <v>904</v>
      </c>
      <c r="G335" s="13">
        <v>56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4" t="s">
        <v>327</v>
      </c>
      <c r="B336" s="13">
        <v>2151</v>
      </c>
      <c r="C336" s="13">
        <v>1667</v>
      </c>
      <c r="D336" s="13">
        <v>1460</v>
      </c>
      <c r="E336" s="13">
        <v>1643</v>
      </c>
      <c r="F336" s="13">
        <v>1162</v>
      </c>
      <c r="G336" s="13">
        <v>1550</v>
      </c>
      <c r="H336" s="13">
        <v>1576</v>
      </c>
      <c r="I336" s="13">
        <v>1471</v>
      </c>
      <c r="J336" s="13">
        <v>2131</v>
      </c>
      <c r="K336" s="13">
        <v>2389.89</v>
      </c>
      <c r="L336" s="13">
        <v>2681.44</v>
      </c>
      <c r="M336" s="13">
        <v>2951.26</v>
      </c>
      <c r="N336" s="13">
        <v>2692.65</v>
      </c>
      <c r="O336" s="13">
        <v>3414.96</v>
      </c>
    </row>
    <row r="337" spans="1:16" x14ac:dyDescent="0.25">
      <c r="A337" s="14" t="s">
        <v>328</v>
      </c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</row>
    <row r="338" spans="1:16" x14ac:dyDescent="0.25">
      <c r="A338" s="14" t="s">
        <v>329</v>
      </c>
      <c r="B338" s="13">
        <v>1590</v>
      </c>
      <c r="C338" s="13">
        <v>2018</v>
      </c>
      <c r="D338" s="13">
        <v>1647</v>
      </c>
      <c r="E338" s="13">
        <v>4329</v>
      </c>
      <c r="F338" s="13">
        <v>6549</v>
      </c>
      <c r="G338" s="13">
        <v>6284</v>
      </c>
      <c r="H338" s="13">
        <v>4949</v>
      </c>
      <c r="I338" s="13">
        <v>5009</v>
      </c>
      <c r="J338" s="13">
        <v>4464</v>
      </c>
      <c r="K338" s="13">
        <v>4191.87</v>
      </c>
      <c r="L338" s="13">
        <v>4254.5</v>
      </c>
      <c r="M338" s="13">
        <v>4610.01</v>
      </c>
      <c r="N338" s="13">
        <v>3428.52</v>
      </c>
      <c r="O338" s="13">
        <v>4269.6000000000004</v>
      </c>
    </row>
    <row r="339" spans="1:16" x14ac:dyDescent="0.25">
      <c r="A339" s="14" t="s">
        <v>330</v>
      </c>
      <c r="B339" s="13">
        <v>0</v>
      </c>
      <c r="C339" s="13">
        <v>0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6" x14ac:dyDescent="0.25">
      <c r="A340" s="14" t="s">
        <v>331</v>
      </c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</row>
    <row r="341" spans="1:16" x14ac:dyDescent="0.25">
      <c r="A341" s="14" t="s">
        <v>332</v>
      </c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6" x14ac:dyDescent="0.25">
      <c r="A342" s="14" t="s">
        <v>333</v>
      </c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</row>
    <row r="343" spans="1:16" s="8" customFormat="1" x14ac:dyDescent="0.25">
      <c r="A343" s="11" t="s">
        <v>334</v>
      </c>
      <c r="B343" s="10">
        <v>0</v>
      </c>
      <c r="C343" s="10">
        <v>0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3">
        <v>0</v>
      </c>
      <c r="P343" s="7"/>
    </row>
    <row r="344" spans="1:16" x14ac:dyDescent="0.25">
      <c r="A344" s="14" t="s">
        <v>335</v>
      </c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6" x14ac:dyDescent="0.25">
      <c r="A345" s="14" t="s">
        <v>336</v>
      </c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</row>
    <row r="346" spans="1:16" s="8" customFormat="1" x14ac:dyDescent="0.25">
      <c r="A346" s="11" t="s">
        <v>337</v>
      </c>
      <c r="B346" s="10">
        <v>7283</v>
      </c>
      <c r="C346" s="10">
        <v>0</v>
      </c>
      <c r="D346" s="10">
        <v>587</v>
      </c>
      <c r="E346" s="10">
        <v>3403</v>
      </c>
      <c r="F346" s="10">
        <v>6484</v>
      </c>
      <c r="G346" s="10">
        <v>8377</v>
      </c>
      <c r="H346" s="10">
        <v>5774</v>
      </c>
      <c r="I346" s="10">
        <v>10839</v>
      </c>
      <c r="J346" s="10">
        <v>14283</v>
      </c>
      <c r="K346" s="10">
        <f>SUM(K347:K352)</f>
        <v>22286.25</v>
      </c>
      <c r="L346" s="10">
        <v>26591.25</v>
      </c>
      <c r="M346" s="10">
        <v>32781.25</v>
      </c>
      <c r="N346" s="10">
        <v>28052.5</v>
      </c>
      <c r="O346" s="10">
        <v>24330</v>
      </c>
      <c r="P346" s="7"/>
    </row>
    <row r="347" spans="1:16" x14ac:dyDescent="0.25">
      <c r="A347" s="14" t="s">
        <v>338</v>
      </c>
      <c r="B347" s="13">
        <v>0</v>
      </c>
      <c r="C347" s="13">
        <v>0</v>
      </c>
      <c r="D347" s="13">
        <v>123</v>
      </c>
      <c r="E347" s="13">
        <v>686</v>
      </c>
      <c r="F347" s="13">
        <v>2474</v>
      </c>
      <c r="G347" s="13">
        <v>5680</v>
      </c>
      <c r="H347" s="13">
        <v>4558</v>
      </c>
      <c r="I347" s="13">
        <v>10839</v>
      </c>
      <c r="J347" s="13">
        <v>14278</v>
      </c>
      <c r="K347" s="13">
        <v>22246.25</v>
      </c>
      <c r="L347" s="13">
        <v>26591.25</v>
      </c>
      <c r="M347" s="13">
        <v>32781.25</v>
      </c>
      <c r="N347" s="13">
        <v>28052.5</v>
      </c>
      <c r="O347" s="13">
        <v>24330</v>
      </c>
    </row>
    <row r="348" spans="1:16" x14ac:dyDescent="0.25">
      <c r="A348" s="14" t="s">
        <v>339</v>
      </c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</row>
    <row r="349" spans="1:16" x14ac:dyDescent="0.25">
      <c r="A349" s="14" t="s">
        <v>340</v>
      </c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6" x14ac:dyDescent="0.25">
      <c r="A350" s="14" t="s">
        <v>341</v>
      </c>
      <c r="B350" s="13">
        <v>7255</v>
      </c>
      <c r="C350" s="13">
        <v>0</v>
      </c>
      <c r="D350" s="13">
        <v>70</v>
      </c>
      <c r="E350" s="13">
        <v>2420</v>
      </c>
      <c r="F350" s="13">
        <v>2840</v>
      </c>
      <c r="G350" s="13">
        <v>335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6" x14ac:dyDescent="0.25">
      <c r="A351" s="14" t="s">
        <v>342</v>
      </c>
      <c r="B351" s="13">
        <v>28</v>
      </c>
      <c r="C351" s="13">
        <v>0</v>
      </c>
      <c r="D351" s="13">
        <v>394</v>
      </c>
      <c r="E351" s="13">
        <v>297</v>
      </c>
      <c r="F351" s="13">
        <v>1171</v>
      </c>
      <c r="G351" s="13">
        <v>2362</v>
      </c>
      <c r="H351" s="13">
        <v>1217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6" x14ac:dyDescent="0.25">
      <c r="A352" s="14" t="s">
        <v>343</v>
      </c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5</v>
      </c>
      <c r="K352" s="13">
        <v>40</v>
      </c>
      <c r="L352" s="13">
        <v>0</v>
      </c>
      <c r="M352" s="13">
        <v>0</v>
      </c>
      <c r="N352" s="13">
        <v>0</v>
      </c>
      <c r="O352" s="13">
        <v>0</v>
      </c>
    </row>
    <row r="353" spans="1:16" s="8" customFormat="1" ht="30" x14ac:dyDescent="0.25">
      <c r="A353" s="11" t="s">
        <v>344</v>
      </c>
      <c r="B353" s="10">
        <v>0</v>
      </c>
      <c r="C353" s="10">
        <v>0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7"/>
    </row>
    <row r="354" spans="1:16" ht="45" x14ac:dyDescent="0.25">
      <c r="A354" s="14" t="s">
        <v>345</v>
      </c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</row>
    <row r="355" spans="1:16" s="8" customFormat="1" x14ac:dyDescent="0.25">
      <c r="A355" s="11" t="s">
        <v>346</v>
      </c>
      <c r="B355" s="10">
        <v>469342</v>
      </c>
      <c r="C355" s="10">
        <v>531449</v>
      </c>
      <c r="D355" s="10">
        <v>483875</v>
      </c>
      <c r="E355" s="10">
        <v>565731</v>
      </c>
      <c r="F355" s="10">
        <v>562245</v>
      </c>
      <c r="G355" s="10">
        <v>717498</v>
      </c>
      <c r="H355" s="10">
        <v>521195</v>
      </c>
      <c r="I355" s="10">
        <v>642639</v>
      </c>
      <c r="J355" s="10">
        <v>657172</v>
      </c>
      <c r="K355" s="10">
        <f>K356+K367+K369+K372+K374+K380+K382+K385+K389+K391+K393+K396+K400+K403+K406+K409+K411+K417+K420+K423+K425+K429+K431+K433+K436+K440</f>
        <v>807438.77</v>
      </c>
      <c r="L355" s="10">
        <v>811987.39</v>
      </c>
      <c r="M355" s="10">
        <v>737533.9</v>
      </c>
      <c r="N355" s="10">
        <v>774879.49</v>
      </c>
      <c r="O355" s="10">
        <v>914398.8400000002</v>
      </c>
      <c r="P355" s="7"/>
    </row>
    <row r="356" spans="1:16" s="8" customFormat="1" ht="17.25" customHeight="1" x14ac:dyDescent="0.25">
      <c r="A356" s="11" t="s">
        <v>347</v>
      </c>
      <c r="B356" s="10">
        <v>6548</v>
      </c>
      <c r="C356" s="10">
        <v>8730</v>
      </c>
      <c r="D356" s="10">
        <v>5246</v>
      </c>
      <c r="E356" s="10">
        <v>5704</v>
      </c>
      <c r="F356" s="10">
        <v>6332</v>
      </c>
      <c r="G356" s="10">
        <v>6550</v>
      </c>
      <c r="H356" s="10">
        <v>6555</v>
      </c>
      <c r="I356" s="10">
        <v>7802</v>
      </c>
      <c r="J356" s="10">
        <v>7856</v>
      </c>
      <c r="K356" s="10">
        <f>SUM(K357:K366)</f>
        <v>11457.02</v>
      </c>
      <c r="L356" s="10">
        <v>12349.77</v>
      </c>
      <c r="M356" s="10">
        <v>12647.16</v>
      </c>
      <c r="N356" s="10">
        <v>12106.130000000001</v>
      </c>
      <c r="O356" s="10">
        <v>10712.320000000002</v>
      </c>
      <c r="P356" s="7"/>
    </row>
    <row r="357" spans="1:16" x14ac:dyDescent="0.25">
      <c r="A357" s="14" t="s">
        <v>348</v>
      </c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</row>
    <row r="358" spans="1:16" x14ac:dyDescent="0.25">
      <c r="A358" s="14" t="s">
        <v>349</v>
      </c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6" x14ac:dyDescent="0.25">
      <c r="A359" s="14" t="s">
        <v>350</v>
      </c>
      <c r="B359" s="13">
        <v>0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</row>
    <row r="360" spans="1:16" x14ac:dyDescent="0.25">
      <c r="A360" s="14" t="s">
        <v>351</v>
      </c>
      <c r="B360" s="13">
        <v>463</v>
      </c>
      <c r="C360" s="13">
        <v>717</v>
      </c>
      <c r="D360" s="13">
        <v>669</v>
      </c>
      <c r="E360" s="13">
        <v>1357</v>
      </c>
      <c r="F360" s="13">
        <v>1147</v>
      </c>
      <c r="G360" s="13">
        <v>569</v>
      </c>
      <c r="H360" s="13">
        <v>423</v>
      </c>
      <c r="I360" s="13">
        <v>291</v>
      </c>
      <c r="J360" s="13">
        <v>308</v>
      </c>
      <c r="K360" s="13">
        <v>274.62</v>
      </c>
      <c r="L360" s="13">
        <v>371.22</v>
      </c>
      <c r="M360" s="13">
        <v>312.66000000000003</v>
      </c>
      <c r="N360" s="13">
        <v>214.28</v>
      </c>
      <c r="O360" s="13">
        <v>460.72</v>
      </c>
    </row>
    <row r="361" spans="1:16" x14ac:dyDescent="0.25">
      <c r="A361" s="14" t="s">
        <v>352</v>
      </c>
      <c r="B361" s="13">
        <v>2953</v>
      </c>
      <c r="C361" s="13">
        <v>4309</v>
      </c>
      <c r="D361" s="13">
        <v>30</v>
      </c>
      <c r="E361" s="13">
        <v>19</v>
      </c>
      <c r="F361" s="13">
        <v>10</v>
      </c>
      <c r="G361" s="13">
        <v>26</v>
      </c>
      <c r="H361" s="13">
        <v>18</v>
      </c>
      <c r="I361" s="13">
        <v>812</v>
      </c>
      <c r="J361" s="13">
        <v>863</v>
      </c>
      <c r="K361" s="13">
        <v>2325.75</v>
      </c>
      <c r="L361" s="13">
        <v>2201.25</v>
      </c>
      <c r="M361" s="13">
        <v>2181.75</v>
      </c>
      <c r="N361" s="13">
        <v>2016.75</v>
      </c>
      <c r="O361" s="13">
        <v>2180.25</v>
      </c>
    </row>
    <row r="362" spans="1:16" x14ac:dyDescent="0.25">
      <c r="A362" s="14" t="s">
        <v>353</v>
      </c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</row>
    <row r="363" spans="1:16" x14ac:dyDescent="0.25">
      <c r="A363" s="14" t="s">
        <v>354</v>
      </c>
      <c r="B363" s="13">
        <v>2809</v>
      </c>
      <c r="C363" s="13">
        <v>1839</v>
      </c>
      <c r="D363" s="13">
        <v>1469</v>
      </c>
      <c r="E363" s="13">
        <v>1644</v>
      </c>
      <c r="F363" s="13">
        <v>1014</v>
      </c>
      <c r="G363" s="13">
        <v>1175</v>
      </c>
      <c r="H363" s="13">
        <v>1093</v>
      </c>
      <c r="I363" s="13">
        <v>889</v>
      </c>
      <c r="J363" s="13">
        <v>913</v>
      </c>
      <c r="K363" s="13">
        <v>1218.2</v>
      </c>
      <c r="L363" s="13">
        <v>1584.8</v>
      </c>
      <c r="M363" s="13">
        <v>1906.8</v>
      </c>
      <c r="N363" s="13">
        <v>1411.5</v>
      </c>
      <c r="O363" s="13">
        <v>799.5</v>
      </c>
    </row>
    <row r="364" spans="1:16" x14ac:dyDescent="0.25">
      <c r="A364" s="14" t="s">
        <v>355</v>
      </c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6" x14ac:dyDescent="0.25">
      <c r="A365" s="14" t="s">
        <v>356</v>
      </c>
      <c r="B365" s="13">
        <v>0</v>
      </c>
      <c r="C365" s="13">
        <v>1778</v>
      </c>
      <c r="D365" s="13">
        <v>2993</v>
      </c>
      <c r="E365" s="13">
        <v>2684</v>
      </c>
      <c r="F365" s="13">
        <v>3865</v>
      </c>
      <c r="G365" s="13">
        <v>4550</v>
      </c>
      <c r="H365" s="13">
        <v>4972</v>
      </c>
      <c r="I365" s="13">
        <v>5756</v>
      </c>
      <c r="J365" s="13">
        <v>5750</v>
      </c>
      <c r="K365" s="13">
        <v>7614.25</v>
      </c>
      <c r="L365" s="13">
        <v>8174.5</v>
      </c>
      <c r="M365" s="13">
        <v>8242.75</v>
      </c>
      <c r="N365" s="13">
        <v>8440</v>
      </c>
      <c r="O365" s="13">
        <v>7256.25</v>
      </c>
    </row>
    <row r="366" spans="1:16" x14ac:dyDescent="0.25">
      <c r="A366" s="14" t="s">
        <v>357</v>
      </c>
      <c r="B366" s="13">
        <v>323</v>
      </c>
      <c r="C366" s="13">
        <v>86</v>
      </c>
      <c r="D366" s="13">
        <v>84</v>
      </c>
      <c r="E366" s="13">
        <v>0</v>
      </c>
      <c r="F366" s="13">
        <v>297</v>
      </c>
      <c r="G366" s="13">
        <v>231</v>
      </c>
      <c r="H366" s="13">
        <v>50</v>
      </c>
      <c r="I366" s="13">
        <v>53</v>
      </c>
      <c r="J366" s="13">
        <v>22</v>
      </c>
      <c r="K366" s="13">
        <v>24.2</v>
      </c>
      <c r="L366" s="13">
        <v>18</v>
      </c>
      <c r="M366" s="13">
        <v>3.2</v>
      </c>
      <c r="N366" s="13">
        <v>23.6</v>
      </c>
      <c r="O366" s="13">
        <v>15.6</v>
      </c>
    </row>
    <row r="367" spans="1:16" s="8" customFormat="1" x14ac:dyDescent="0.25">
      <c r="A367" s="11" t="s">
        <v>358</v>
      </c>
      <c r="B367" s="10">
        <v>232</v>
      </c>
      <c r="C367" s="10">
        <v>257</v>
      </c>
      <c r="D367" s="10">
        <v>225</v>
      </c>
      <c r="E367" s="10">
        <v>182</v>
      </c>
      <c r="F367" s="10">
        <v>240</v>
      </c>
      <c r="G367" s="10">
        <v>218</v>
      </c>
      <c r="H367" s="10">
        <v>132</v>
      </c>
      <c r="I367" s="10">
        <v>121</v>
      </c>
      <c r="J367" s="10">
        <v>733</v>
      </c>
      <c r="K367" s="10">
        <f>SUM(K368)</f>
        <v>141.12</v>
      </c>
      <c r="L367" s="10">
        <v>0</v>
      </c>
      <c r="M367" s="10">
        <v>0</v>
      </c>
      <c r="N367" s="10">
        <v>0</v>
      </c>
      <c r="O367" s="10">
        <v>0</v>
      </c>
      <c r="P367" s="7"/>
    </row>
    <row r="368" spans="1:16" x14ac:dyDescent="0.25">
      <c r="A368" s="16" t="s">
        <v>359</v>
      </c>
      <c r="B368" s="13">
        <v>232</v>
      </c>
      <c r="C368" s="13">
        <v>257</v>
      </c>
      <c r="D368" s="13">
        <v>225</v>
      </c>
      <c r="E368" s="13">
        <v>182</v>
      </c>
      <c r="F368" s="13">
        <v>240</v>
      </c>
      <c r="G368" s="13">
        <v>218</v>
      </c>
      <c r="H368" s="13">
        <v>132</v>
      </c>
      <c r="I368" s="13">
        <v>121</v>
      </c>
      <c r="J368" s="13">
        <v>733</v>
      </c>
      <c r="K368" s="13">
        <v>141.12</v>
      </c>
      <c r="L368" s="13">
        <v>0</v>
      </c>
      <c r="M368" s="13">
        <v>0</v>
      </c>
      <c r="N368" s="13">
        <v>0</v>
      </c>
      <c r="O368" s="13">
        <v>0</v>
      </c>
    </row>
    <row r="369" spans="1:16" s="8" customFormat="1" x14ac:dyDescent="0.25">
      <c r="A369" s="11" t="s">
        <v>360</v>
      </c>
      <c r="B369" s="10">
        <v>4574</v>
      </c>
      <c r="C369" s="10">
        <v>5279</v>
      </c>
      <c r="D369" s="10">
        <v>4722</v>
      </c>
      <c r="E369" s="10">
        <v>5101</v>
      </c>
      <c r="F369" s="10">
        <v>4626</v>
      </c>
      <c r="G369" s="10">
        <v>5513</v>
      </c>
      <c r="H369" s="10">
        <v>5121</v>
      </c>
      <c r="I369" s="10">
        <v>5224</v>
      </c>
      <c r="J369" s="10">
        <v>3792</v>
      </c>
      <c r="K369" s="10">
        <f>SUM(K370:K371)</f>
        <v>3922.06</v>
      </c>
      <c r="L369" s="10">
        <v>3529.68</v>
      </c>
      <c r="M369" s="10">
        <v>3505.1</v>
      </c>
      <c r="N369" s="10">
        <v>2854.86</v>
      </c>
      <c r="O369" s="10">
        <v>2894.16</v>
      </c>
      <c r="P369" s="7"/>
    </row>
    <row r="370" spans="1:16" x14ac:dyDescent="0.25">
      <c r="A370" s="17" t="s">
        <v>361</v>
      </c>
      <c r="B370" s="13">
        <v>4574</v>
      </c>
      <c r="C370" s="13">
        <v>5279</v>
      </c>
      <c r="D370" s="13">
        <v>4722</v>
      </c>
      <c r="E370" s="13">
        <v>5101</v>
      </c>
      <c r="F370" s="13">
        <v>4626</v>
      </c>
      <c r="G370" s="13">
        <v>5513</v>
      </c>
      <c r="H370" s="13">
        <v>5121</v>
      </c>
      <c r="I370" s="13">
        <v>5224</v>
      </c>
      <c r="J370" s="13">
        <v>3792</v>
      </c>
      <c r="K370" s="13">
        <v>3922.06</v>
      </c>
      <c r="L370" s="13">
        <v>3529.68</v>
      </c>
      <c r="M370" s="13">
        <v>3505.1</v>
      </c>
      <c r="N370" s="13">
        <v>2854.86</v>
      </c>
      <c r="O370" s="13">
        <v>2894.16</v>
      </c>
    </row>
    <row r="371" spans="1:16" x14ac:dyDescent="0.25">
      <c r="A371" s="17" t="s">
        <v>362</v>
      </c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6" s="8" customFormat="1" x14ac:dyDescent="0.25">
      <c r="A372" s="11" t="s">
        <v>363</v>
      </c>
      <c r="B372" s="10">
        <v>5827</v>
      </c>
      <c r="C372" s="10">
        <v>7032</v>
      </c>
      <c r="D372" s="10">
        <v>6362</v>
      </c>
      <c r="E372" s="10">
        <v>12146</v>
      </c>
      <c r="F372" s="10">
        <v>10631</v>
      </c>
      <c r="G372" s="10">
        <v>13385</v>
      </c>
      <c r="H372" s="10">
        <v>16489</v>
      </c>
      <c r="I372" s="10">
        <v>18886</v>
      </c>
      <c r="J372" s="10">
        <v>21467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7"/>
    </row>
    <row r="373" spans="1:16" x14ac:dyDescent="0.25">
      <c r="A373" s="17" t="s">
        <v>364</v>
      </c>
      <c r="B373" s="13">
        <v>5827</v>
      </c>
      <c r="C373" s="13">
        <v>7032</v>
      </c>
      <c r="D373" s="13">
        <v>6362</v>
      </c>
      <c r="E373" s="13">
        <v>12146</v>
      </c>
      <c r="F373" s="13">
        <v>10631</v>
      </c>
      <c r="G373" s="13">
        <v>13385</v>
      </c>
      <c r="H373" s="13">
        <v>16489</v>
      </c>
      <c r="I373" s="13">
        <v>18886</v>
      </c>
      <c r="J373" s="13">
        <v>21467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</row>
    <row r="374" spans="1:16" s="8" customFormat="1" x14ac:dyDescent="0.25">
      <c r="A374" s="11" t="s">
        <v>365</v>
      </c>
      <c r="B374" s="10">
        <v>1211</v>
      </c>
      <c r="C374" s="10">
        <v>977</v>
      </c>
      <c r="D374" s="10">
        <v>804</v>
      </c>
      <c r="E374" s="10">
        <v>588</v>
      </c>
      <c r="F374" s="10">
        <v>663</v>
      </c>
      <c r="G374" s="10">
        <v>308</v>
      </c>
      <c r="H374" s="10">
        <v>484</v>
      </c>
      <c r="I374" s="10">
        <v>330</v>
      </c>
      <c r="J374" s="10">
        <v>453</v>
      </c>
      <c r="K374" s="10">
        <f>SUM(K375:K379)</f>
        <v>519.29999999999995</v>
      </c>
      <c r="L374" s="10">
        <v>595.29999999999995</v>
      </c>
      <c r="M374" s="10">
        <v>1033.0999999999999</v>
      </c>
      <c r="N374" s="10">
        <v>1191.9000000000001</v>
      </c>
      <c r="O374" s="10">
        <v>936.02</v>
      </c>
      <c r="P374" s="7"/>
    </row>
    <row r="375" spans="1:16" x14ac:dyDescent="0.25">
      <c r="A375" s="17" t="s">
        <v>366</v>
      </c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22</v>
      </c>
      <c r="I375" s="13">
        <v>28</v>
      </c>
      <c r="J375" s="13">
        <v>45</v>
      </c>
      <c r="K375" s="13">
        <v>139.80000000000001</v>
      </c>
      <c r="L375" s="13">
        <v>160.80000000000001</v>
      </c>
      <c r="M375" s="13">
        <v>594.6</v>
      </c>
      <c r="N375" s="13">
        <v>881.4</v>
      </c>
      <c r="O375" s="13">
        <v>803.4</v>
      </c>
    </row>
    <row r="376" spans="1:16" x14ac:dyDescent="0.25">
      <c r="A376" s="17" t="s">
        <v>367</v>
      </c>
      <c r="B376" s="13">
        <v>1211</v>
      </c>
      <c r="C376" s="13">
        <v>977</v>
      </c>
      <c r="D376" s="13">
        <v>804</v>
      </c>
      <c r="E376" s="13">
        <v>588</v>
      </c>
      <c r="F376" s="13">
        <v>663</v>
      </c>
      <c r="G376" s="13">
        <v>308</v>
      </c>
      <c r="H376" s="13">
        <v>462</v>
      </c>
      <c r="I376" s="13">
        <v>302</v>
      </c>
      <c r="J376" s="13">
        <v>408</v>
      </c>
      <c r="K376" s="13">
        <v>379.5</v>
      </c>
      <c r="L376" s="13">
        <v>434.5</v>
      </c>
      <c r="M376" s="13">
        <v>438.5</v>
      </c>
      <c r="N376" s="13">
        <v>310.5</v>
      </c>
      <c r="O376" s="13">
        <v>132.62</v>
      </c>
    </row>
    <row r="377" spans="1:16" x14ac:dyDescent="0.25">
      <c r="A377" s="17" t="s">
        <v>368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6" x14ac:dyDescent="0.25">
      <c r="A378" s="17" t="s">
        <v>369</v>
      </c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</row>
    <row r="379" spans="1:16" x14ac:dyDescent="0.25">
      <c r="A379" s="17" t="s">
        <v>370</v>
      </c>
      <c r="B379" s="13">
        <v>0</v>
      </c>
      <c r="C379" s="13">
        <v>0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6" s="8" customFormat="1" x14ac:dyDescent="0.25">
      <c r="A380" s="11" t="s">
        <v>371</v>
      </c>
      <c r="B380" s="10">
        <v>129</v>
      </c>
      <c r="C380" s="10">
        <v>119</v>
      </c>
      <c r="D380" s="10">
        <v>164</v>
      </c>
      <c r="E380" s="10">
        <v>117</v>
      </c>
      <c r="F380" s="10">
        <v>202</v>
      </c>
      <c r="G380" s="10">
        <v>187</v>
      </c>
      <c r="H380" s="10">
        <v>172</v>
      </c>
      <c r="I380" s="10">
        <v>154</v>
      </c>
      <c r="J380" s="10">
        <v>250</v>
      </c>
      <c r="K380" s="10">
        <f>SUM(K381)</f>
        <v>248.1</v>
      </c>
      <c r="L380" s="10">
        <v>251.7</v>
      </c>
      <c r="M380" s="10">
        <v>324.45</v>
      </c>
      <c r="N380" s="10">
        <v>600.45000000000005</v>
      </c>
      <c r="O380" s="10">
        <v>817.95</v>
      </c>
      <c r="P380" s="7"/>
    </row>
    <row r="381" spans="1:16" s="8" customFormat="1" x14ac:dyDescent="0.25">
      <c r="A381" s="18" t="s">
        <v>372</v>
      </c>
      <c r="B381" s="10">
        <v>129</v>
      </c>
      <c r="C381" s="10">
        <v>119</v>
      </c>
      <c r="D381" s="10">
        <v>164</v>
      </c>
      <c r="E381" s="10">
        <v>117</v>
      </c>
      <c r="F381" s="10">
        <v>202</v>
      </c>
      <c r="G381" s="10">
        <v>187</v>
      </c>
      <c r="H381" s="10">
        <v>172</v>
      </c>
      <c r="I381" s="10">
        <v>154</v>
      </c>
      <c r="J381" s="10">
        <v>250</v>
      </c>
      <c r="K381" s="10">
        <v>248.1</v>
      </c>
      <c r="L381" s="10">
        <v>251.7</v>
      </c>
      <c r="M381" s="10">
        <v>324.45</v>
      </c>
      <c r="N381" s="10">
        <v>600.45000000000005</v>
      </c>
      <c r="O381" s="10">
        <v>817.95</v>
      </c>
      <c r="P381" s="7"/>
    </row>
    <row r="382" spans="1:16" s="8" customFormat="1" x14ac:dyDescent="0.25">
      <c r="A382" s="11" t="s">
        <v>373</v>
      </c>
      <c r="B382" s="10">
        <v>0</v>
      </c>
      <c r="C382" s="10"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7"/>
    </row>
    <row r="383" spans="1:16" s="8" customFormat="1" x14ac:dyDescent="0.25">
      <c r="A383" s="11" t="s">
        <v>374</v>
      </c>
      <c r="B383" s="10">
        <v>0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7"/>
    </row>
    <row r="384" spans="1:16" s="8" customFormat="1" x14ac:dyDescent="0.25">
      <c r="A384" s="11" t="s">
        <v>375</v>
      </c>
      <c r="B384" s="10">
        <v>0</v>
      </c>
      <c r="C384" s="10">
        <v>0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7"/>
    </row>
    <row r="385" spans="1:16" s="8" customFormat="1" x14ac:dyDescent="0.25">
      <c r="A385" s="11" t="s">
        <v>376</v>
      </c>
      <c r="B385" s="10">
        <v>2364</v>
      </c>
      <c r="C385" s="10">
        <v>3355</v>
      </c>
      <c r="D385" s="10">
        <v>4337</v>
      </c>
      <c r="E385" s="10">
        <v>8690</v>
      </c>
      <c r="F385" s="10">
        <v>31546</v>
      </c>
      <c r="G385" s="10">
        <v>39538</v>
      </c>
      <c r="H385" s="10">
        <v>52829</v>
      </c>
      <c r="I385" s="10">
        <v>101493</v>
      </c>
      <c r="J385" s="10">
        <v>26037</v>
      </c>
      <c r="K385" s="10">
        <f>SUM(K386:K388)</f>
        <v>34013</v>
      </c>
      <c r="L385" s="10">
        <v>40936.5</v>
      </c>
      <c r="M385" s="10">
        <v>32648.5</v>
      </c>
      <c r="N385" s="10">
        <v>32659</v>
      </c>
      <c r="O385" s="10">
        <v>36688.5</v>
      </c>
      <c r="P385" s="7"/>
    </row>
    <row r="386" spans="1:16" s="8" customFormat="1" x14ac:dyDescent="0.25">
      <c r="A386" s="11" t="s">
        <v>377</v>
      </c>
      <c r="B386" s="10">
        <v>2364</v>
      </c>
      <c r="C386" s="10">
        <v>1584</v>
      </c>
      <c r="D386" s="10">
        <v>2717</v>
      </c>
      <c r="E386" s="10">
        <v>6996</v>
      </c>
      <c r="F386" s="10">
        <v>30135</v>
      </c>
      <c r="G386" s="10">
        <v>38292</v>
      </c>
      <c r="H386" s="10">
        <v>52584</v>
      </c>
      <c r="I386" s="10">
        <v>101493</v>
      </c>
      <c r="J386" s="10">
        <v>26037</v>
      </c>
      <c r="K386" s="10">
        <v>34013</v>
      </c>
      <c r="L386" s="10">
        <v>40936.5</v>
      </c>
      <c r="M386" s="10">
        <v>32648.5</v>
      </c>
      <c r="N386" s="10">
        <v>32659</v>
      </c>
      <c r="O386" s="10">
        <v>36688.5</v>
      </c>
      <c r="P386" s="7"/>
    </row>
    <row r="387" spans="1:16" x14ac:dyDescent="0.25">
      <c r="A387" s="14" t="s">
        <v>378</v>
      </c>
      <c r="B387" s="13">
        <v>0</v>
      </c>
      <c r="C387" s="13">
        <v>1771</v>
      </c>
      <c r="D387" s="13">
        <v>1620</v>
      </c>
      <c r="E387" s="13">
        <v>1694</v>
      </c>
      <c r="F387" s="13">
        <v>1411</v>
      </c>
      <c r="G387" s="13">
        <v>1246</v>
      </c>
      <c r="H387" s="13">
        <v>245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</row>
    <row r="388" spans="1:16" x14ac:dyDescent="0.25">
      <c r="A388" s="14" t="s">
        <v>379</v>
      </c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</row>
    <row r="389" spans="1:16" s="8" customFormat="1" x14ac:dyDescent="0.25">
      <c r="A389" s="11" t="s">
        <v>380</v>
      </c>
      <c r="B389" s="10">
        <v>0</v>
      </c>
      <c r="C389" s="10">
        <v>0</v>
      </c>
      <c r="D389" s="10">
        <v>0</v>
      </c>
      <c r="E389" s="10">
        <v>0</v>
      </c>
      <c r="F389" s="10">
        <v>80</v>
      </c>
      <c r="G389" s="10">
        <v>265</v>
      </c>
      <c r="H389" s="10">
        <v>478</v>
      </c>
      <c r="I389" s="10">
        <v>1034</v>
      </c>
      <c r="J389" s="10">
        <v>879</v>
      </c>
      <c r="K389" s="10">
        <f>SUM(K390)</f>
        <v>959.8</v>
      </c>
      <c r="L389" s="10">
        <v>1495.31</v>
      </c>
      <c r="M389" s="10">
        <v>1423.43</v>
      </c>
      <c r="N389" s="10">
        <v>1065.92</v>
      </c>
      <c r="O389" s="10">
        <v>1573.43</v>
      </c>
      <c r="P389" s="7"/>
    </row>
    <row r="390" spans="1:16" s="8" customFormat="1" x14ac:dyDescent="0.25">
      <c r="A390" s="18" t="s">
        <v>381</v>
      </c>
      <c r="B390" s="10">
        <v>0</v>
      </c>
      <c r="C390" s="10">
        <v>0</v>
      </c>
      <c r="D390" s="10">
        <v>0</v>
      </c>
      <c r="E390" s="10">
        <v>0</v>
      </c>
      <c r="F390" s="10">
        <v>80</v>
      </c>
      <c r="G390" s="10">
        <v>265</v>
      </c>
      <c r="H390" s="10">
        <v>478</v>
      </c>
      <c r="I390" s="10">
        <v>1034</v>
      </c>
      <c r="J390" s="10">
        <v>879</v>
      </c>
      <c r="K390" s="10">
        <v>959.8</v>
      </c>
      <c r="L390" s="10">
        <v>1495.31</v>
      </c>
      <c r="M390" s="10">
        <v>1423.43</v>
      </c>
      <c r="N390" s="10">
        <v>1065.92</v>
      </c>
      <c r="O390" s="10">
        <v>1573.43</v>
      </c>
      <c r="P390" s="7"/>
    </row>
    <row r="391" spans="1:16" s="8" customFormat="1" x14ac:dyDescent="0.25">
      <c r="A391" s="11" t="s">
        <v>382</v>
      </c>
      <c r="B391" s="10">
        <v>0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7"/>
    </row>
    <row r="392" spans="1:16" s="8" customFormat="1" x14ac:dyDescent="0.25">
      <c r="A392" s="18" t="s">
        <v>383</v>
      </c>
      <c r="B392" s="10">
        <v>0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7"/>
    </row>
    <row r="393" spans="1:16" s="8" customFormat="1" x14ac:dyDescent="0.25">
      <c r="A393" s="11" t="s">
        <v>384</v>
      </c>
      <c r="B393" s="10">
        <v>0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7"/>
    </row>
    <row r="394" spans="1:16" s="8" customFormat="1" x14ac:dyDescent="0.25">
      <c r="A394" s="11" t="s">
        <v>385</v>
      </c>
      <c r="B394" s="10">
        <v>0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7"/>
    </row>
    <row r="395" spans="1:16" s="8" customFormat="1" x14ac:dyDescent="0.25">
      <c r="A395" s="11" t="s">
        <v>386</v>
      </c>
      <c r="B395" s="10">
        <v>0</v>
      </c>
      <c r="C395" s="10">
        <v>0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7"/>
    </row>
    <row r="396" spans="1:16" s="8" customFormat="1" x14ac:dyDescent="0.25">
      <c r="A396" s="11" t="s">
        <v>387</v>
      </c>
      <c r="B396" s="10">
        <v>0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7"/>
    </row>
    <row r="397" spans="1:16" x14ac:dyDescent="0.25">
      <c r="A397" s="14" t="s">
        <v>388</v>
      </c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0">
        <v>0</v>
      </c>
    </row>
    <row r="398" spans="1:16" x14ac:dyDescent="0.25">
      <c r="A398" s="14" t="s">
        <v>389</v>
      </c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0">
        <v>0</v>
      </c>
    </row>
    <row r="399" spans="1:16" x14ac:dyDescent="0.25">
      <c r="A399" s="14" t="s">
        <v>390</v>
      </c>
      <c r="B399" s="13">
        <v>0</v>
      </c>
      <c r="C399" s="13">
        <v>0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0">
        <v>0</v>
      </c>
    </row>
    <row r="400" spans="1:16" s="8" customFormat="1" x14ac:dyDescent="0.25">
      <c r="A400" s="18" t="s">
        <v>391</v>
      </c>
      <c r="B400" s="10">
        <v>426796</v>
      </c>
      <c r="C400" s="10">
        <v>467976</v>
      </c>
      <c r="D400" s="10">
        <v>426095</v>
      </c>
      <c r="E400" s="10">
        <v>494080</v>
      </c>
      <c r="F400" s="10">
        <v>461564</v>
      </c>
      <c r="G400" s="10">
        <v>597686</v>
      </c>
      <c r="H400" s="10">
        <v>393566</v>
      </c>
      <c r="I400" s="10">
        <v>452239</v>
      </c>
      <c r="J400" s="10">
        <v>527836</v>
      </c>
      <c r="K400" s="10">
        <f>SUM(K401:K402)</f>
        <v>660454.1</v>
      </c>
      <c r="L400" s="10">
        <v>620984.57999999996</v>
      </c>
      <c r="M400" s="10">
        <v>513061.58</v>
      </c>
      <c r="N400" s="10">
        <v>570049.5</v>
      </c>
      <c r="O400" s="10">
        <v>661547.81000000006</v>
      </c>
      <c r="P400" s="7"/>
    </row>
    <row r="401" spans="1:16" s="8" customFormat="1" x14ac:dyDescent="0.25">
      <c r="A401" s="11" t="s">
        <v>392</v>
      </c>
      <c r="B401" s="10">
        <v>114</v>
      </c>
      <c r="C401" s="10">
        <v>99</v>
      </c>
      <c r="D401" s="10">
        <v>75</v>
      </c>
      <c r="E401" s="10">
        <v>169</v>
      </c>
      <c r="F401" s="10">
        <v>102</v>
      </c>
      <c r="G401" s="10">
        <v>101</v>
      </c>
      <c r="H401" s="10">
        <v>163</v>
      </c>
      <c r="I401" s="10">
        <v>68</v>
      </c>
      <c r="J401" s="10">
        <v>22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7"/>
    </row>
    <row r="402" spans="1:16" s="8" customFormat="1" x14ac:dyDescent="0.25">
      <c r="A402" s="11" t="s">
        <v>393</v>
      </c>
      <c r="B402" s="10">
        <v>426682</v>
      </c>
      <c r="C402" s="10">
        <v>467877</v>
      </c>
      <c r="D402" s="10">
        <v>426021</v>
      </c>
      <c r="E402" s="10">
        <v>493912</v>
      </c>
      <c r="F402" s="10">
        <v>461462</v>
      </c>
      <c r="G402" s="10">
        <v>597585</v>
      </c>
      <c r="H402" s="10">
        <v>393402</v>
      </c>
      <c r="I402" s="10">
        <v>452171</v>
      </c>
      <c r="J402" s="10">
        <v>527814</v>
      </c>
      <c r="K402" s="10">
        <v>660454.1</v>
      </c>
      <c r="L402" s="10">
        <v>620984.57999999996</v>
      </c>
      <c r="M402" s="10">
        <v>513061.58</v>
      </c>
      <c r="N402" s="10">
        <v>570049.5</v>
      </c>
      <c r="O402" s="10">
        <v>661547.81000000006</v>
      </c>
      <c r="P402" s="7"/>
    </row>
    <row r="403" spans="1:16" s="8" customFormat="1" x14ac:dyDescent="0.25">
      <c r="A403" s="11" t="s">
        <v>394</v>
      </c>
      <c r="B403" s="10">
        <v>359</v>
      </c>
      <c r="C403" s="10">
        <v>741</v>
      </c>
      <c r="D403" s="10">
        <v>720</v>
      </c>
      <c r="E403" s="10">
        <v>1914</v>
      </c>
      <c r="F403" s="10">
        <v>2044</v>
      </c>
      <c r="G403" s="10">
        <v>1849</v>
      </c>
      <c r="H403" s="10">
        <v>2096</v>
      </c>
      <c r="I403" s="10">
        <v>2771</v>
      </c>
      <c r="J403" s="10">
        <v>2473</v>
      </c>
      <c r="K403" s="10">
        <f>SUM(K404:K405)</f>
        <v>2885.31</v>
      </c>
      <c r="L403" s="10">
        <v>3009.76</v>
      </c>
      <c r="M403" s="10">
        <v>2584.15</v>
      </c>
      <c r="N403" s="10">
        <v>2861.62</v>
      </c>
      <c r="O403" s="10">
        <v>3119.84</v>
      </c>
      <c r="P403" s="7"/>
    </row>
    <row r="404" spans="1:16" s="8" customFormat="1" x14ac:dyDescent="0.25">
      <c r="A404" s="11" t="s">
        <v>395</v>
      </c>
      <c r="B404" s="10">
        <v>359</v>
      </c>
      <c r="C404" s="10">
        <v>741</v>
      </c>
      <c r="D404" s="10">
        <v>720</v>
      </c>
      <c r="E404" s="10">
        <v>1914</v>
      </c>
      <c r="F404" s="10">
        <v>2044</v>
      </c>
      <c r="G404" s="10">
        <v>1849</v>
      </c>
      <c r="H404" s="10">
        <v>2096</v>
      </c>
      <c r="I404" s="10">
        <v>2771</v>
      </c>
      <c r="J404" s="10">
        <v>2473</v>
      </c>
      <c r="K404" s="10">
        <v>2885.31</v>
      </c>
      <c r="L404" s="10">
        <v>3009.76</v>
      </c>
      <c r="M404" s="10">
        <v>2584.15</v>
      </c>
      <c r="N404" s="10">
        <v>2861.62</v>
      </c>
      <c r="O404" s="10">
        <v>3116.02</v>
      </c>
      <c r="P404" s="7"/>
    </row>
    <row r="405" spans="1:16" s="8" customFormat="1" x14ac:dyDescent="0.25">
      <c r="A405" s="11" t="s">
        <v>396</v>
      </c>
      <c r="B405" s="10">
        <v>0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3.82</v>
      </c>
      <c r="P405" s="7"/>
    </row>
    <row r="406" spans="1:16" s="8" customFormat="1" x14ac:dyDescent="0.25">
      <c r="A406" s="11" t="s">
        <v>397</v>
      </c>
      <c r="B406" s="10">
        <v>6</v>
      </c>
      <c r="C406" s="10">
        <v>13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7"/>
    </row>
    <row r="407" spans="1:16" s="8" customFormat="1" x14ac:dyDescent="0.25">
      <c r="A407" s="11" t="s">
        <v>398</v>
      </c>
      <c r="B407" s="10">
        <v>6</v>
      </c>
      <c r="C407" s="10">
        <v>13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7"/>
    </row>
    <row r="408" spans="1:16" s="8" customFormat="1" x14ac:dyDescent="0.25">
      <c r="A408" s="11" t="s">
        <v>399</v>
      </c>
      <c r="B408" s="10">
        <v>0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7"/>
    </row>
    <row r="409" spans="1:16" s="8" customFormat="1" x14ac:dyDescent="0.25">
      <c r="A409" s="11" t="s">
        <v>400</v>
      </c>
      <c r="B409" s="10">
        <v>30</v>
      </c>
      <c r="C409" s="10">
        <v>47</v>
      </c>
      <c r="D409" s="10">
        <v>28</v>
      </c>
      <c r="E409" s="10">
        <v>48</v>
      </c>
      <c r="F409" s="10">
        <v>77</v>
      </c>
      <c r="G409" s="10">
        <v>179</v>
      </c>
      <c r="H409" s="10">
        <v>69</v>
      </c>
      <c r="I409" s="10">
        <v>229</v>
      </c>
      <c r="J409" s="10">
        <v>141</v>
      </c>
      <c r="K409" s="10">
        <f>SUM(K410)</f>
        <v>267.68</v>
      </c>
      <c r="L409" s="10">
        <v>438.88</v>
      </c>
      <c r="M409" s="10">
        <v>658.52</v>
      </c>
      <c r="N409" s="10">
        <v>599.32000000000005</v>
      </c>
      <c r="O409" s="10">
        <v>984.82</v>
      </c>
      <c r="P409" s="7"/>
    </row>
    <row r="410" spans="1:16" s="8" customFormat="1" x14ac:dyDescent="0.25">
      <c r="A410" s="11" t="s">
        <v>401</v>
      </c>
      <c r="B410" s="10">
        <v>30</v>
      </c>
      <c r="C410" s="10">
        <v>47</v>
      </c>
      <c r="D410" s="10">
        <v>28</v>
      </c>
      <c r="E410" s="10">
        <v>48</v>
      </c>
      <c r="F410" s="10">
        <v>77</v>
      </c>
      <c r="G410" s="10">
        <v>179</v>
      </c>
      <c r="H410" s="10">
        <v>69</v>
      </c>
      <c r="I410" s="10">
        <v>229</v>
      </c>
      <c r="J410" s="10">
        <v>141</v>
      </c>
      <c r="K410" s="10">
        <v>267.68</v>
      </c>
      <c r="L410" s="10">
        <v>438.88</v>
      </c>
      <c r="M410" s="10">
        <v>658.52</v>
      </c>
      <c r="N410" s="10">
        <v>599.32000000000005</v>
      </c>
      <c r="O410" s="10">
        <v>984.82</v>
      </c>
      <c r="P410" s="7"/>
    </row>
    <row r="411" spans="1:16" s="8" customFormat="1" x14ac:dyDescent="0.25">
      <c r="A411" s="11" t="s">
        <v>402</v>
      </c>
      <c r="B411" s="10">
        <v>7021</v>
      </c>
      <c r="C411" s="10">
        <v>5390</v>
      </c>
      <c r="D411" s="10">
        <v>4116</v>
      </c>
      <c r="E411" s="10">
        <v>4191</v>
      </c>
      <c r="F411" s="10">
        <v>3229</v>
      </c>
      <c r="G411" s="10">
        <v>5107</v>
      </c>
      <c r="H411" s="10">
        <v>4294</v>
      </c>
      <c r="I411" s="10">
        <v>5568</v>
      </c>
      <c r="J411" s="10">
        <v>4342</v>
      </c>
      <c r="K411" s="10">
        <f>SUM(K412:K416)</f>
        <v>6929.5800000000008</v>
      </c>
      <c r="L411" s="10">
        <v>7357.25</v>
      </c>
      <c r="M411" s="10">
        <v>9110.26</v>
      </c>
      <c r="N411" s="10">
        <v>9540.5300000000007</v>
      </c>
      <c r="O411" s="10">
        <v>7250.77</v>
      </c>
      <c r="P411" s="7"/>
    </row>
    <row r="412" spans="1:16" x14ac:dyDescent="0.25">
      <c r="A412" s="14" t="s">
        <v>403</v>
      </c>
      <c r="B412" s="13">
        <v>5891</v>
      </c>
      <c r="C412" s="13">
        <v>4592</v>
      </c>
      <c r="D412" s="13">
        <v>3568</v>
      </c>
      <c r="E412" s="13">
        <v>3622</v>
      </c>
      <c r="F412" s="13">
        <v>2842</v>
      </c>
      <c r="G412" s="13">
        <v>3384</v>
      </c>
      <c r="H412" s="13">
        <v>2510</v>
      </c>
      <c r="I412" s="13">
        <v>3352</v>
      </c>
      <c r="J412" s="13">
        <v>2439</v>
      </c>
      <c r="K412" s="13">
        <v>3909.35</v>
      </c>
      <c r="L412" s="13">
        <v>3875.87</v>
      </c>
      <c r="M412" s="13">
        <v>5643.95</v>
      </c>
      <c r="N412" s="13">
        <v>6258.96</v>
      </c>
      <c r="O412" s="13">
        <v>4209.6000000000004</v>
      </c>
    </row>
    <row r="413" spans="1:16" x14ac:dyDescent="0.25">
      <c r="A413" s="14" t="s">
        <v>404</v>
      </c>
      <c r="B413" s="13">
        <v>1130</v>
      </c>
      <c r="C413" s="13">
        <v>798</v>
      </c>
      <c r="D413" s="13">
        <v>548</v>
      </c>
      <c r="E413" s="13">
        <v>569</v>
      </c>
      <c r="F413" s="13">
        <v>387</v>
      </c>
      <c r="G413" s="13">
        <v>403</v>
      </c>
      <c r="H413" s="13">
        <v>408</v>
      </c>
      <c r="I413" s="13">
        <v>1062</v>
      </c>
      <c r="J413" s="13">
        <v>794</v>
      </c>
      <c r="K413" s="13">
        <v>1554.67</v>
      </c>
      <c r="L413" s="13">
        <v>1818.97</v>
      </c>
      <c r="M413" s="13">
        <v>1816.12</v>
      </c>
      <c r="N413" s="13">
        <v>1695.09</v>
      </c>
      <c r="O413" s="13">
        <v>1493.54</v>
      </c>
    </row>
    <row r="414" spans="1:16" x14ac:dyDescent="0.25">
      <c r="A414" s="14" t="s">
        <v>405</v>
      </c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150</v>
      </c>
      <c r="I414" s="13">
        <v>240</v>
      </c>
      <c r="J414" s="13">
        <v>348</v>
      </c>
      <c r="K414" s="13">
        <v>681.59</v>
      </c>
      <c r="L414" s="13">
        <v>892.49</v>
      </c>
      <c r="M414" s="13">
        <v>856.78</v>
      </c>
      <c r="N414" s="13">
        <v>830.46</v>
      </c>
      <c r="O414" s="13">
        <v>857.73</v>
      </c>
    </row>
    <row r="415" spans="1:16" x14ac:dyDescent="0.25">
      <c r="A415" s="14" t="s">
        <v>406</v>
      </c>
      <c r="B415" s="13">
        <v>380</v>
      </c>
      <c r="C415" s="13">
        <v>815</v>
      </c>
      <c r="D415" s="13">
        <v>855</v>
      </c>
      <c r="E415" s="13">
        <v>704</v>
      </c>
      <c r="F415" s="13">
        <v>1223</v>
      </c>
      <c r="G415" s="13">
        <v>1320</v>
      </c>
      <c r="H415" s="13">
        <v>1227</v>
      </c>
      <c r="I415" s="13">
        <v>913</v>
      </c>
      <c r="J415" s="13">
        <v>761</v>
      </c>
      <c r="K415" s="13">
        <v>783.97</v>
      </c>
      <c r="L415" s="13">
        <v>769.92</v>
      </c>
      <c r="M415" s="13">
        <v>793.41</v>
      </c>
      <c r="N415" s="13">
        <v>756.02</v>
      </c>
      <c r="O415" s="13">
        <v>689.9</v>
      </c>
    </row>
    <row r="416" spans="1:16" x14ac:dyDescent="0.25">
      <c r="A416" s="14" t="s">
        <v>407</v>
      </c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6" s="8" customFormat="1" x14ac:dyDescent="0.25">
      <c r="A417" s="11" t="s">
        <v>408</v>
      </c>
      <c r="B417" s="10">
        <v>1280</v>
      </c>
      <c r="C417" s="10">
        <v>11139</v>
      </c>
      <c r="D417" s="10">
        <v>9111</v>
      </c>
      <c r="E417" s="10">
        <v>8786</v>
      </c>
      <c r="F417" s="10">
        <v>6786</v>
      </c>
      <c r="G417" s="10">
        <v>5105</v>
      </c>
      <c r="H417" s="10">
        <v>4148</v>
      </c>
      <c r="I417" s="10">
        <v>3577</v>
      </c>
      <c r="J417" s="10">
        <v>4650</v>
      </c>
      <c r="K417" s="10">
        <f>SUM(K418:K419)</f>
        <v>5144.8900000000003</v>
      </c>
      <c r="L417" s="10">
        <v>8639.15</v>
      </c>
      <c r="M417" s="10">
        <v>9766.82</v>
      </c>
      <c r="N417" s="10">
        <v>8891.66</v>
      </c>
      <c r="O417" s="10">
        <v>13255.68</v>
      </c>
      <c r="P417" s="7"/>
    </row>
    <row r="418" spans="1:16" s="8" customFormat="1" x14ac:dyDescent="0.25">
      <c r="A418" s="11" t="s">
        <v>409</v>
      </c>
      <c r="B418" s="10">
        <v>900</v>
      </c>
      <c r="C418" s="10">
        <v>10324</v>
      </c>
      <c r="D418" s="10">
        <v>8256</v>
      </c>
      <c r="E418" s="10">
        <v>8082</v>
      </c>
      <c r="F418" s="10">
        <v>5563</v>
      </c>
      <c r="G418" s="10">
        <v>5105</v>
      </c>
      <c r="H418" s="10">
        <v>4148</v>
      </c>
      <c r="I418" s="10">
        <v>3577</v>
      </c>
      <c r="J418" s="10">
        <v>4650</v>
      </c>
      <c r="K418" s="10">
        <v>5144.8900000000003</v>
      </c>
      <c r="L418" s="10">
        <v>8639.15</v>
      </c>
      <c r="M418" s="10">
        <v>9766.82</v>
      </c>
      <c r="N418" s="10">
        <v>8891.66</v>
      </c>
      <c r="O418" s="10">
        <v>13255.68</v>
      </c>
      <c r="P418" s="7"/>
    </row>
    <row r="419" spans="1:16" s="8" customFormat="1" x14ac:dyDescent="0.25">
      <c r="A419" s="11" t="s">
        <v>410</v>
      </c>
      <c r="B419" s="10">
        <v>0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7"/>
    </row>
    <row r="420" spans="1:16" s="8" customFormat="1" x14ac:dyDescent="0.25">
      <c r="A420" s="11" t="s">
        <v>411</v>
      </c>
      <c r="B420" s="10">
        <v>9223</v>
      </c>
      <c r="C420" s="10">
        <v>10471</v>
      </c>
      <c r="D420" s="10">
        <v>10654</v>
      </c>
      <c r="E420" s="10">
        <v>10451</v>
      </c>
      <c r="F420" s="10">
        <v>12866</v>
      </c>
      <c r="G420" s="10">
        <v>13654</v>
      </c>
      <c r="H420" s="10">
        <v>12475</v>
      </c>
      <c r="I420" s="10">
        <v>12473</v>
      </c>
      <c r="J420" s="10">
        <v>9123</v>
      </c>
      <c r="K420" s="10">
        <f>SUM(K421:K422)</f>
        <v>6757.46</v>
      </c>
      <c r="L420" s="10">
        <v>7293.03</v>
      </c>
      <c r="M420" s="10">
        <v>9700.02</v>
      </c>
      <c r="N420" s="10">
        <v>5949.58</v>
      </c>
      <c r="O420" s="10">
        <v>7636.27</v>
      </c>
      <c r="P420" s="7"/>
    </row>
    <row r="421" spans="1:16" s="8" customFormat="1" x14ac:dyDescent="0.25">
      <c r="A421" s="11" t="s">
        <v>412</v>
      </c>
      <c r="B421" s="10">
        <v>9223</v>
      </c>
      <c r="C421" s="10">
        <v>10471</v>
      </c>
      <c r="D421" s="10">
        <v>10654</v>
      </c>
      <c r="E421" s="10">
        <v>10451</v>
      </c>
      <c r="F421" s="10">
        <v>12866</v>
      </c>
      <c r="G421" s="10">
        <v>13654</v>
      </c>
      <c r="H421" s="10">
        <v>12475</v>
      </c>
      <c r="I421" s="10">
        <v>12473</v>
      </c>
      <c r="J421" s="10">
        <v>9123</v>
      </c>
      <c r="K421" s="10">
        <v>6757.46</v>
      </c>
      <c r="L421" s="10">
        <v>7293.03</v>
      </c>
      <c r="M421" s="10">
        <v>9700.02</v>
      </c>
      <c r="N421" s="10">
        <v>5949.58</v>
      </c>
      <c r="O421" s="10">
        <v>7636.27</v>
      </c>
      <c r="P421" s="7"/>
    </row>
    <row r="422" spans="1:16" s="8" customFormat="1" x14ac:dyDescent="0.25">
      <c r="A422" s="11" t="s">
        <v>413</v>
      </c>
      <c r="B422" s="10">
        <v>0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7"/>
    </row>
    <row r="423" spans="1:16" s="8" customFormat="1" x14ac:dyDescent="0.25">
      <c r="A423" s="11" t="s">
        <v>414</v>
      </c>
      <c r="B423" s="10">
        <v>0</v>
      </c>
      <c r="C423" s="10">
        <v>1723</v>
      </c>
      <c r="D423" s="10">
        <v>1534</v>
      </c>
      <c r="E423" s="10">
        <v>4843</v>
      </c>
      <c r="F423" s="10">
        <v>8268</v>
      </c>
      <c r="G423" s="10">
        <v>9361</v>
      </c>
      <c r="H423" s="10">
        <v>9926</v>
      </c>
      <c r="I423" s="10">
        <v>9060</v>
      </c>
      <c r="J423" s="10">
        <v>9134</v>
      </c>
      <c r="K423" s="10">
        <f>SUM(K424)</f>
        <v>10568.16</v>
      </c>
      <c r="L423" s="10">
        <v>15771.36</v>
      </c>
      <c r="M423" s="10">
        <v>17652.48</v>
      </c>
      <c r="N423" s="10">
        <v>16130.4</v>
      </c>
      <c r="O423" s="10">
        <v>27794.400000000001</v>
      </c>
      <c r="P423" s="7"/>
    </row>
    <row r="424" spans="1:16" s="8" customFormat="1" x14ac:dyDescent="0.25">
      <c r="A424" s="11" t="s">
        <v>415</v>
      </c>
      <c r="B424" s="10">
        <v>0</v>
      </c>
      <c r="C424" s="10">
        <v>1723</v>
      </c>
      <c r="D424" s="10">
        <v>1534</v>
      </c>
      <c r="E424" s="10">
        <v>4843</v>
      </c>
      <c r="F424" s="10">
        <v>8268</v>
      </c>
      <c r="G424" s="10">
        <v>9361</v>
      </c>
      <c r="H424" s="10">
        <v>9926</v>
      </c>
      <c r="I424" s="10">
        <v>9060</v>
      </c>
      <c r="J424" s="10">
        <v>9134</v>
      </c>
      <c r="K424" s="10">
        <v>10568.16</v>
      </c>
      <c r="L424" s="10">
        <v>15771.36</v>
      </c>
      <c r="M424" s="10">
        <v>17652.48</v>
      </c>
      <c r="N424" s="10">
        <v>16130.4</v>
      </c>
      <c r="O424" s="10">
        <v>27794.400000000001</v>
      </c>
      <c r="P424" s="7"/>
    </row>
    <row r="425" spans="1:16" s="8" customFormat="1" x14ac:dyDescent="0.25">
      <c r="A425" s="11" t="s">
        <v>416</v>
      </c>
      <c r="B425" s="10">
        <v>3380</v>
      </c>
      <c r="C425" s="10">
        <v>8000</v>
      </c>
      <c r="D425" s="10">
        <v>8580</v>
      </c>
      <c r="E425" s="10">
        <v>8756</v>
      </c>
      <c r="F425" s="10">
        <v>11224</v>
      </c>
      <c r="G425" s="10">
        <v>16552</v>
      </c>
      <c r="H425" s="10">
        <v>9384</v>
      </c>
      <c r="I425" s="10">
        <v>18544</v>
      </c>
      <c r="J425" s="10">
        <v>35272</v>
      </c>
      <c r="K425" s="10">
        <f>SUM(K426:K428)</f>
        <v>60692</v>
      </c>
      <c r="L425" s="10">
        <v>86996</v>
      </c>
      <c r="M425" s="10">
        <v>121536</v>
      </c>
      <c r="N425" s="10">
        <v>108416</v>
      </c>
      <c r="O425" s="10">
        <v>137164</v>
      </c>
      <c r="P425" s="7"/>
    </row>
    <row r="426" spans="1:16" s="8" customFormat="1" x14ac:dyDescent="0.25">
      <c r="A426" s="11" t="s">
        <v>417</v>
      </c>
      <c r="B426" s="10">
        <v>0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7"/>
    </row>
    <row r="427" spans="1:16" x14ac:dyDescent="0.25">
      <c r="A427" s="14" t="s">
        <v>418</v>
      </c>
      <c r="B427" s="13">
        <v>3380</v>
      </c>
      <c r="C427" s="13">
        <v>8000</v>
      </c>
      <c r="D427" s="13">
        <v>8580</v>
      </c>
      <c r="E427" s="13">
        <v>8756</v>
      </c>
      <c r="F427" s="13">
        <v>11224</v>
      </c>
      <c r="G427" s="13">
        <v>16552</v>
      </c>
      <c r="H427" s="13">
        <v>9384</v>
      </c>
      <c r="I427" s="13">
        <v>18544</v>
      </c>
      <c r="J427" s="13">
        <v>35272</v>
      </c>
      <c r="K427" s="13">
        <v>60692</v>
      </c>
      <c r="L427" s="13">
        <v>86996</v>
      </c>
      <c r="M427" s="13">
        <v>121536</v>
      </c>
      <c r="N427" s="13">
        <v>108416</v>
      </c>
      <c r="O427" s="13">
        <v>137164</v>
      </c>
    </row>
    <row r="428" spans="1:16" x14ac:dyDescent="0.25">
      <c r="A428" s="14" t="s">
        <v>419</v>
      </c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</row>
    <row r="429" spans="1:16" s="8" customFormat="1" x14ac:dyDescent="0.25">
      <c r="A429" s="11" t="s">
        <v>420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3">
        <v>0</v>
      </c>
      <c r="P429" s="7"/>
    </row>
    <row r="430" spans="1:16" s="8" customFormat="1" x14ac:dyDescent="0.25">
      <c r="A430" s="18" t="s">
        <v>421</v>
      </c>
      <c r="B430" s="10">
        <v>0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3">
        <v>0</v>
      </c>
      <c r="P430" s="7"/>
    </row>
    <row r="431" spans="1:16" s="8" customFormat="1" x14ac:dyDescent="0.25">
      <c r="A431" s="11" t="s">
        <v>422</v>
      </c>
      <c r="B431" s="10">
        <v>0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f>SUM(K432)</f>
        <v>11.1</v>
      </c>
      <c r="L431" s="10">
        <v>26.4</v>
      </c>
      <c r="M431" s="10">
        <v>7.2</v>
      </c>
      <c r="N431" s="10">
        <v>37.799999999999997</v>
      </c>
      <c r="O431" s="10">
        <v>41.1</v>
      </c>
      <c r="P431" s="7"/>
    </row>
    <row r="432" spans="1:16" s="8" customFormat="1" x14ac:dyDescent="0.25">
      <c r="A432" s="18" t="s">
        <v>423</v>
      </c>
      <c r="B432" s="10">
        <v>0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11.1</v>
      </c>
      <c r="L432" s="10">
        <v>26.4</v>
      </c>
      <c r="M432" s="10">
        <v>7.2</v>
      </c>
      <c r="N432" s="10">
        <v>37.799999999999997</v>
      </c>
      <c r="O432" s="10">
        <v>41.1</v>
      </c>
      <c r="P432" s="7"/>
    </row>
    <row r="433" spans="1:16" s="8" customFormat="1" x14ac:dyDescent="0.25">
      <c r="A433" s="11" t="s">
        <v>424</v>
      </c>
      <c r="B433" s="10">
        <v>362</v>
      </c>
      <c r="C433" s="10">
        <v>199</v>
      </c>
      <c r="D433" s="10">
        <v>1178</v>
      </c>
      <c r="E433" s="10">
        <v>134</v>
      </c>
      <c r="F433" s="10">
        <v>258</v>
      </c>
      <c r="G433" s="10">
        <v>161</v>
      </c>
      <c r="H433" s="10">
        <v>723</v>
      </c>
      <c r="I433" s="10">
        <v>958</v>
      </c>
      <c r="J433" s="10">
        <v>694</v>
      </c>
      <c r="K433" s="10">
        <f>SUM(K434:K435)</f>
        <v>874.48</v>
      </c>
      <c r="L433" s="10">
        <v>938.7</v>
      </c>
      <c r="M433" s="10">
        <v>775.08</v>
      </c>
      <c r="N433" s="10">
        <v>529.22</v>
      </c>
      <c r="O433" s="10">
        <v>525.66999999999996</v>
      </c>
      <c r="P433" s="7"/>
    </row>
    <row r="434" spans="1:16" ht="30" x14ac:dyDescent="0.25">
      <c r="A434" s="14" t="s">
        <v>425</v>
      </c>
      <c r="B434" s="13">
        <v>362</v>
      </c>
      <c r="C434" s="13">
        <v>199</v>
      </c>
      <c r="D434" s="13">
        <v>1178</v>
      </c>
      <c r="E434" s="13">
        <v>134</v>
      </c>
      <c r="F434" s="13">
        <v>258</v>
      </c>
      <c r="G434" s="13">
        <v>161</v>
      </c>
      <c r="H434" s="13">
        <v>511</v>
      </c>
      <c r="I434" s="13">
        <v>541</v>
      </c>
      <c r="J434" s="13">
        <v>318</v>
      </c>
      <c r="K434" s="13">
        <v>453.99</v>
      </c>
      <c r="L434" s="13">
        <v>541.49</v>
      </c>
      <c r="M434" s="13">
        <v>466.2</v>
      </c>
      <c r="N434" s="13">
        <v>277.56</v>
      </c>
      <c r="O434" s="13">
        <v>291.58999999999997</v>
      </c>
    </row>
    <row r="435" spans="1:16" x14ac:dyDescent="0.25">
      <c r="A435" s="14" t="s">
        <v>426</v>
      </c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213</v>
      </c>
      <c r="I435" s="13">
        <v>417</v>
      </c>
      <c r="J435" s="13">
        <v>377</v>
      </c>
      <c r="K435" s="13">
        <v>420.49</v>
      </c>
      <c r="L435" s="13">
        <v>397.21</v>
      </c>
      <c r="M435" s="13">
        <v>308.88</v>
      </c>
      <c r="N435" s="13">
        <v>251.66</v>
      </c>
      <c r="O435" s="13">
        <v>234.08</v>
      </c>
    </row>
    <row r="436" spans="1:16" s="8" customFormat="1" x14ac:dyDescent="0.25">
      <c r="A436" s="18" t="s">
        <v>427</v>
      </c>
      <c r="B436" s="10">
        <v>0</v>
      </c>
      <c r="C436" s="10"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236</v>
      </c>
      <c r="J436" s="10">
        <v>323</v>
      </c>
      <c r="K436" s="10">
        <f>SUM(K437:K439)</f>
        <v>330.38</v>
      </c>
      <c r="L436" s="10">
        <v>273.88</v>
      </c>
      <c r="M436" s="10">
        <v>415.88</v>
      </c>
      <c r="N436" s="10">
        <v>496.13</v>
      </c>
      <c r="O436" s="10">
        <v>496.8</v>
      </c>
      <c r="P436" s="7"/>
    </row>
    <row r="437" spans="1:16" s="8" customFormat="1" x14ac:dyDescent="0.25">
      <c r="A437" s="11" t="s">
        <v>428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236</v>
      </c>
      <c r="J437" s="10">
        <v>323</v>
      </c>
      <c r="K437" s="10">
        <v>330.38</v>
      </c>
      <c r="L437" s="10">
        <v>273.88</v>
      </c>
      <c r="M437" s="10">
        <v>415.88</v>
      </c>
      <c r="N437" s="10">
        <v>496.13</v>
      </c>
      <c r="O437" s="10">
        <v>496.8</v>
      </c>
      <c r="P437" s="7"/>
    </row>
    <row r="438" spans="1:16" s="8" customFormat="1" x14ac:dyDescent="0.25">
      <c r="A438" s="11" t="s">
        <v>429</v>
      </c>
      <c r="B438" s="10">
        <v>0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7"/>
    </row>
    <row r="439" spans="1:16" s="8" customFormat="1" x14ac:dyDescent="0.25">
      <c r="A439" s="11" t="s">
        <v>430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7"/>
    </row>
    <row r="440" spans="1:16" s="8" customFormat="1" x14ac:dyDescent="0.25">
      <c r="A440" s="11" t="s">
        <v>431</v>
      </c>
      <c r="B440" s="10">
        <v>648</v>
      </c>
      <c r="C440" s="10">
        <v>1328</v>
      </c>
      <c r="D440" s="10">
        <v>1437</v>
      </c>
      <c r="E440" s="10">
        <v>1581</v>
      </c>
      <c r="F440" s="10">
        <v>1608</v>
      </c>
      <c r="G440" s="10">
        <v>1881</v>
      </c>
      <c r="H440" s="10">
        <v>2254</v>
      </c>
      <c r="I440" s="10">
        <v>1941</v>
      </c>
      <c r="J440" s="10">
        <v>1714</v>
      </c>
      <c r="K440" s="10">
        <f>SUM(K441:K449)</f>
        <v>1263.23</v>
      </c>
      <c r="L440" s="10">
        <v>1100.1400000000001</v>
      </c>
      <c r="M440" s="10">
        <v>684.17</v>
      </c>
      <c r="N440" s="10">
        <v>899.47</v>
      </c>
      <c r="O440" s="10">
        <v>959.30000000000007</v>
      </c>
      <c r="P440" s="7"/>
    </row>
    <row r="441" spans="1:16" s="8" customFormat="1" x14ac:dyDescent="0.25">
      <c r="A441" s="11" t="s">
        <v>432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7"/>
    </row>
    <row r="442" spans="1:16" x14ac:dyDescent="0.25">
      <c r="A442" s="14" t="s">
        <v>433</v>
      </c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</row>
    <row r="443" spans="1:16" x14ac:dyDescent="0.25">
      <c r="A443" s="14" t="s">
        <v>434</v>
      </c>
      <c r="B443" s="13">
        <v>648</v>
      </c>
      <c r="C443" s="13">
        <v>1328</v>
      </c>
      <c r="D443" s="13">
        <v>1437</v>
      </c>
      <c r="E443" s="13">
        <v>1581</v>
      </c>
      <c r="F443" s="13">
        <v>1608</v>
      </c>
      <c r="G443" s="13">
        <v>1881</v>
      </c>
      <c r="H443" s="13">
        <v>2254</v>
      </c>
      <c r="I443" s="13">
        <v>1941</v>
      </c>
      <c r="J443" s="13">
        <v>1714</v>
      </c>
      <c r="K443" s="13">
        <v>1263.23</v>
      </c>
      <c r="L443" s="13">
        <v>1100.1400000000001</v>
      </c>
      <c r="M443" s="13">
        <v>684.17</v>
      </c>
      <c r="N443" s="13">
        <v>878.7</v>
      </c>
      <c r="O443" s="13">
        <v>783.72</v>
      </c>
    </row>
    <row r="444" spans="1:16" x14ac:dyDescent="0.25">
      <c r="A444" s="14" t="s">
        <v>435</v>
      </c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6" x14ac:dyDescent="0.25">
      <c r="A445" s="14" t="s">
        <v>436</v>
      </c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6" x14ac:dyDescent="0.25">
      <c r="A446" s="14" t="s">
        <v>437</v>
      </c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6" x14ac:dyDescent="0.25">
      <c r="A447" s="14" t="s">
        <v>438</v>
      </c>
      <c r="B447" s="13">
        <v>0</v>
      </c>
      <c r="C447" s="13">
        <v>0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20.77</v>
      </c>
      <c r="O447" s="13">
        <v>175.58</v>
      </c>
    </row>
    <row r="448" spans="1:16" x14ac:dyDescent="0.25">
      <c r="A448" s="14" t="s">
        <v>439</v>
      </c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</row>
    <row r="449" spans="1:16" ht="31.5" customHeight="1" x14ac:dyDescent="0.25">
      <c r="A449" s="14" t="s">
        <v>440</v>
      </c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0">
        <v>0</v>
      </c>
    </row>
    <row r="450" spans="1:16" ht="16.5" customHeight="1" x14ac:dyDescent="0.25">
      <c r="A450" s="24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</row>
    <row r="451" spans="1:16" s="8" customFormat="1" x14ac:dyDescent="0.25">
      <c r="A451" s="11" t="s">
        <v>441</v>
      </c>
      <c r="B451" s="10">
        <v>34167</v>
      </c>
      <c r="C451" s="10">
        <v>44519</v>
      </c>
      <c r="D451" s="10">
        <v>43895</v>
      </c>
      <c r="E451" s="10">
        <v>64001</v>
      </c>
      <c r="F451" s="10">
        <v>16786</v>
      </c>
      <c r="G451" s="10">
        <v>32196</v>
      </c>
      <c r="H451" s="10">
        <v>32989</v>
      </c>
      <c r="I451" s="10">
        <v>35683</v>
      </c>
      <c r="J451" s="10">
        <v>39372</v>
      </c>
      <c r="K451" s="10">
        <f>K452+K471+K476+K487+K499+K542+K552</f>
        <v>44015.590000000004</v>
      </c>
      <c r="L451" s="10">
        <v>23723</v>
      </c>
      <c r="M451" s="10">
        <v>29053.16</v>
      </c>
      <c r="N451" s="10">
        <v>34921.46</v>
      </c>
      <c r="O451" s="10">
        <v>36671.86</v>
      </c>
      <c r="P451" s="7"/>
    </row>
    <row r="452" spans="1:16" s="8" customFormat="1" x14ac:dyDescent="0.25">
      <c r="A452" s="11" t="s">
        <v>442</v>
      </c>
      <c r="B452" s="10">
        <v>3064</v>
      </c>
      <c r="C452" s="10">
        <v>4034</v>
      </c>
      <c r="D452" s="10">
        <v>3680</v>
      </c>
      <c r="E452" s="10">
        <v>4632</v>
      </c>
      <c r="F452" s="10">
        <v>4198</v>
      </c>
      <c r="G452" s="10">
        <v>4717</v>
      </c>
      <c r="H452" s="10">
        <v>5029</v>
      </c>
      <c r="I452" s="10">
        <v>7418</v>
      </c>
      <c r="J452" s="10">
        <v>7560</v>
      </c>
      <c r="K452" s="10">
        <f>K453+K469</f>
        <v>7273.95</v>
      </c>
      <c r="L452" s="10">
        <v>9332.9599999999991</v>
      </c>
      <c r="M452" s="10">
        <v>5412.35</v>
      </c>
      <c r="N452" s="10">
        <v>6835.42</v>
      </c>
      <c r="O452" s="10">
        <v>8465.7199999999993</v>
      </c>
      <c r="P452" s="7"/>
    </row>
    <row r="453" spans="1:16" s="8" customFormat="1" x14ac:dyDescent="0.25">
      <c r="A453" s="11" t="s">
        <v>443</v>
      </c>
      <c r="B453" s="10">
        <v>3064</v>
      </c>
      <c r="C453" s="10">
        <v>4034</v>
      </c>
      <c r="D453" s="10">
        <v>3680</v>
      </c>
      <c r="E453" s="10">
        <v>4632</v>
      </c>
      <c r="F453" s="10">
        <v>4198</v>
      </c>
      <c r="G453" s="10">
        <v>4717</v>
      </c>
      <c r="H453" s="10">
        <v>5029</v>
      </c>
      <c r="I453" s="10">
        <v>7418</v>
      </c>
      <c r="J453" s="10">
        <v>7560</v>
      </c>
      <c r="K453" s="10">
        <f>SUM(K454:K468)</f>
        <v>7273.95</v>
      </c>
      <c r="L453" s="10">
        <v>9332.9599999999991</v>
      </c>
      <c r="M453" s="10">
        <v>5412.35</v>
      </c>
      <c r="N453" s="10">
        <v>6835.42</v>
      </c>
      <c r="O453" s="10">
        <v>8465.7199999999993</v>
      </c>
      <c r="P453" s="7"/>
    </row>
    <row r="454" spans="1:16" x14ac:dyDescent="0.25">
      <c r="A454" s="14" t="s">
        <v>444</v>
      </c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</row>
    <row r="455" spans="1:16" x14ac:dyDescent="0.25">
      <c r="A455" s="14" t="s">
        <v>445</v>
      </c>
      <c r="B455" s="13">
        <v>1009</v>
      </c>
      <c r="C455" s="13">
        <v>1698</v>
      </c>
      <c r="D455" s="13">
        <v>1636</v>
      </c>
      <c r="E455" s="13">
        <v>1779</v>
      </c>
      <c r="F455" s="13">
        <v>1503</v>
      </c>
      <c r="G455" s="13">
        <v>1815</v>
      </c>
      <c r="H455" s="13">
        <v>1814</v>
      </c>
      <c r="I455" s="13">
        <v>2531</v>
      </c>
      <c r="J455" s="13">
        <v>1808</v>
      </c>
      <c r="K455" s="13">
        <v>1832.95</v>
      </c>
      <c r="L455" s="13">
        <v>1280.5999999999999</v>
      </c>
      <c r="M455" s="13">
        <v>0</v>
      </c>
      <c r="N455" s="13">
        <v>0</v>
      </c>
      <c r="O455" s="13">
        <v>0</v>
      </c>
    </row>
    <row r="456" spans="1:16" x14ac:dyDescent="0.25">
      <c r="A456" s="14" t="s">
        <v>446</v>
      </c>
      <c r="B456" s="13">
        <v>71</v>
      </c>
      <c r="C456" s="13">
        <v>134</v>
      </c>
      <c r="D456" s="13">
        <v>27</v>
      </c>
      <c r="E456" s="13">
        <v>108</v>
      </c>
      <c r="F456" s="13">
        <v>42</v>
      </c>
      <c r="G456" s="13">
        <v>16</v>
      </c>
      <c r="H456" s="13">
        <v>34</v>
      </c>
      <c r="I456" s="13">
        <v>54</v>
      </c>
      <c r="J456" s="13">
        <v>11</v>
      </c>
      <c r="K456" s="13">
        <v>107.5</v>
      </c>
      <c r="L456" s="13">
        <v>146.38</v>
      </c>
      <c r="M456" s="13">
        <v>0</v>
      </c>
      <c r="N456" s="13">
        <v>0</v>
      </c>
      <c r="O456" s="13">
        <v>0</v>
      </c>
    </row>
    <row r="457" spans="1:16" x14ac:dyDescent="0.25">
      <c r="A457" s="14" t="s">
        <v>447</v>
      </c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</row>
    <row r="458" spans="1:16" x14ac:dyDescent="0.25">
      <c r="A458" s="14" t="s">
        <v>448</v>
      </c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</row>
    <row r="459" spans="1:16" x14ac:dyDescent="0.25">
      <c r="A459" s="14" t="s">
        <v>449</v>
      </c>
      <c r="B459" s="13">
        <v>499</v>
      </c>
      <c r="C459" s="13">
        <v>496</v>
      </c>
      <c r="D459" s="13">
        <v>519</v>
      </c>
      <c r="E459" s="13">
        <v>639</v>
      </c>
      <c r="F459" s="13">
        <v>684</v>
      </c>
      <c r="G459" s="13">
        <v>570</v>
      </c>
      <c r="H459" s="13">
        <v>792</v>
      </c>
      <c r="I459" s="13">
        <v>1378</v>
      </c>
      <c r="J459" s="13">
        <v>1480</v>
      </c>
      <c r="K459" s="13">
        <v>819.25</v>
      </c>
      <c r="L459" s="13">
        <v>1518</v>
      </c>
      <c r="M459" s="13">
        <v>1069.5</v>
      </c>
      <c r="N459" s="13">
        <v>2215</v>
      </c>
      <c r="O459" s="13">
        <v>3682</v>
      </c>
    </row>
    <row r="460" spans="1:16" x14ac:dyDescent="0.25">
      <c r="A460" s="14" t="s">
        <v>450</v>
      </c>
      <c r="B460" s="13">
        <v>940</v>
      </c>
      <c r="C460" s="13">
        <v>1062</v>
      </c>
      <c r="D460" s="13">
        <v>1090</v>
      </c>
      <c r="E460" s="13">
        <v>1481</v>
      </c>
      <c r="F460" s="13">
        <v>1529</v>
      </c>
      <c r="G460" s="13">
        <v>1641</v>
      </c>
      <c r="H460" s="13">
        <v>1637</v>
      </c>
      <c r="I460" s="13">
        <v>1997</v>
      </c>
      <c r="J460" s="13">
        <v>2101</v>
      </c>
      <c r="K460" s="13">
        <v>2368.7399999999998</v>
      </c>
      <c r="L460" s="13">
        <v>1477.36</v>
      </c>
      <c r="M460" s="13">
        <v>1686.22</v>
      </c>
      <c r="N460" s="13">
        <v>1787.15</v>
      </c>
      <c r="O460" s="13">
        <v>1831.03</v>
      </c>
    </row>
    <row r="461" spans="1:16" x14ac:dyDescent="0.25">
      <c r="A461" s="14" t="s">
        <v>451</v>
      </c>
      <c r="B461" s="13">
        <v>109</v>
      </c>
      <c r="C461" s="13">
        <v>43</v>
      </c>
      <c r="D461" s="13">
        <v>41</v>
      </c>
      <c r="E461" s="13">
        <v>12</v>
      </c>
      <c r="F461" s="13">
        <v>100</v>
      </c>
      <c r="G461" s="13">
        <v>7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6" x14ac:dyDescent="0.25">
      <c r="A462" s="14" t="s">
        <v>452</v>
      </c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6" x14ac:dyDescent="0.25">
      <c r="A463" s="14" t="s">
        <v>453</v>
      </c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11.4</v>
      </c>
      <c r="L463" s="13">
        <v>85.74</v>
      </c>
      <c r="M463" s="13">
        <v>38.520000000000003</v>
      </c>
      <c r="N463" s="13">
        <v>36.840000000000003</v>
      </c>
      <c r="O463" s="13">
        <v>72.3</v>
      </c>
    </row>
    <row r="464" spans="1:16" x14ac:dyDescent="0.25">
      <c r="A464" s="14" t="s">
        <v>454</v>
      </c>
      <c r="B464" s="13">
        <v>247</v>
      </c>
      <c r="C464" s="13">
        <v>497</v>
      </c>
      <c r="D464" s="13">
        <v>356</v>
      </c>
      <c r="E464" s="13">
        <v>611</v>
      </c>
      <c r="F464" s="13">
        <v>340</v>
      </c>
      <c r="G464" s="13">
        <v>500</v>
      </c>
      <c r="H464" s="13">
        <v>455</v>
      </c>
      <c r="I464" s="13">
        <v>690</v>
      </c>
      <c r="J464" s="13">
        <v>524</v>
      </c>
      <c r="K464" s="13">
        <v>647.42999999999995</v>
      </c>
      <c r="L464" s="13">
        <v>1284.21</v>
      </c>
      <c r="M464" s="13">
        <v>818.95</v>
      </c>
      <c r="N464" s="13">
        <v>667.55</v>
      </c>
      <c r="O464" s="13">
        <v>752.05</v>
      </c>
    </row>
    <row r="465" spans="1:16" x14ac:dyDescent="0.25">
      <c r="A465" s="14" t="s">
        <v>455</v>
      </c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108</v>
      </c>
      <c r="H465" s="13">
        <v>184</v>
      </c>
      <c r="I465" s="13">
        <v>485</v>
      </c>
      <c r="J465" s="13">
        <v>1418</v>
      </c>
      <c r="K465" s="13">
        <v>1384.18</v>
      </c>
      <c r="L465" s="13">
        <v>3505.57</v>
      </c>
      <c r="M465" s="13">
        <v>1788.16</v>
      </c>
      <c r="N465" s="13">
        <v>2120.08</v>
      </c>
      <c r="O465" s="13">
        <v>2101.44</v>
      </c>
    </row>
    <row r="466" spans="1:16" x14ac:dyDescent="0.25">
      <c r="A466" s="14" t="s">
        <v>456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/>
      <c r="L466" s="13">
        <v>1.8</v>
      </c>
      <c r="M466" s="13">
        <v>11</v>
      </c>
      <c r="N466" s="13">
        <v>8.8000000000000007</v>
      </c>
      <c r="O466" s="13">
        <v>26.9</v>
      </c>
    </row>
    <row r="467" spans="1:16" x14ac:dyDescent="0.25">
      <c r="A467" s="14" t="s">
        <v>457</v>
      </c>
      <c r="B467" s="13">
        <v>189</v>
      </c>
      <c r="C467" s="13">
        <v>104</v>
      </c>
      <c r="D467" s="13">
        <v>12</v>
      </c>
      <c r="E467" s="13">
        <v>2</v>
      </c>
      <c r="F467" s="13">
        <v>0</v>
      </c>
      <c r="G467" s="13">
        <v>59</v>
      </c>
      <c r="H467" s="13">
        <v>114</v>
      </c>
      <c r="I467" s="13">
        <v>282</v>
      </c>
      <c r="J467" s="13">
        <v>218</v>
      </c>
      <c r="K467" s="13">
        <v>102.5</v>
      </c>
      <c r="L467" s="13">
        <v>33.299999999999997</v>
      </c>
      <c r="M467" s="13">
        <v>0</v>
      </c>
      <c r="N467" s="13">
        <v>0</v>
      </c>
      <c r="O467" s="13">
        <v>0</v>
      </c>
    </row>
    <row r="468" spans="1:16" x14ac:dyDescent="0.25">
      <c r="A468" s="14" t="s">
        <v>458</v>
      </c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/>
      <c r="L468" s="13">
        <v>0</v>
      </c>
      <c r="M468" s="13">
        <v>0</v>
      </c>
      <c r="N468" s="13">
        <v>0</v>
      </c>
      <c r="O468" s="13">
        <v>0</v>
      </c>
    </row>
    <row r="469" spans="1:16" s="8" customFormat="1" x14ac:dyDescent="0.25">
      <c r="A469" s="11" t="s">
        <v>459</v>
      </c>
      <c r="B469" s="10">
        <v>0</v>
      </c>
      <c r="C469" s="10">
        <v>0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3">
        <v>0</v>
      </c>
      <c r="P469" s="7"/>
    </row>
    <row r="470" spans="1:16" ht="30" x14ac:dyDescent="0.25">
      <c r="A470" s="14" t="s">
        <v>460</v>
      </c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</row>
    <row r="471" spans="1:16" s="8" customFormat="1" ht="30" x14ac:dyDescent="0.25">
      <c r="A471" s="11" t="s">
        <v>461</v>
      </c>
      <c r="B471" s="10">
        <v>0</v>
      </c>
      <c r="C471" s="10">
        <v>0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20</v>
      </c>
      <c r="O471" s="10">
        <v>26.4</v>
      </c>
      <c r="P471" s="7"/>
    </row>
    <row r="472" spans="1:16" s="8" customFormat="1" x14ac:dyDescent="0.25">
      <c r="A472" s="11" t="s">
        <v>462</v>
      </c>
      <c r="B472" s="10">
        <v>0</v>
      </c>
      <c r="C472" s="10">
        <v>0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20</v>
      </c>
      <c r="O472" s="10">
        <v>26.4</v>
      </c>
      <c r="P472" s="7"/>
    </row>
    <row r="473" spans="1:16" x14ac:dyDescent="0.25">
      <c r="A473" s="16" t="s">
        <v>463</v>
      </c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20</v>
      </c>
      <c r="O473" s="13">
        <v>26.4</v>
      </c>
    </row>
    <row r="474" spans="1:16" s="8" customFormat="1" ht="30" x14ac:dyDescent="0.25">
      <c r="A474" s="11" t="s">
        <v>464</v>
      </c>
      <c r="B474" s="10">
        <v>0</v>
      </c>
      <c r="C474" s="10">
        <v>0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7"/>
    </row>
    <row r="475" spans="1:16" ht="30" x14ac:dyDescent="0.25">
      <c r="A475" s="19" t="s">
        <v>465</v>
      </c>
      <c r="B475" s="13">
        <v>0</v>
      </c>
      <c r="C475" s="13">
        <v>0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0">
        <v>0</v>
      </c>
    </row>
    <row r="476" spans="1:16" s="8" customFormat="1" ht="30" x14ac:dyDescent="0.25">
      <c r="A476" s="11" t="s">
        <v>466</v>
      </c>
      <c r="B476" s="10">
        <v>183</v>
      </c>
      <c r="C476" s="10">
        <v>559</v>
      </c>
      <c r="D476" s="10">
        <v>2042</v>
      </c>
      <c r="E476" s="10">
        <v>2354</v>
      </c>
      <c r="F476" s="10">
        <v>601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7"/>
    </row>
    <row r="477" spans="1:16" s="8" customFormat="1" x14ac:dyDescent="0.25">
      <c r="A477" s="11" t="s">
        <v>467</v>
      </c>
      <c r="B477" s="10">
        <v>0</v>
      </c>
      <c r="C477" s="10">
        <v>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7"/>
    </row>
    <row r="478" spans="1:16" x14ac:dyDescent="0.25">
      <c r="A478" s="14" t="s">
        <v>468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0">
        <v>0</v>
      </c>
    </row>
    <row r="479" spans="1:16" x14ac:dyDescent="0.25">
      <c r="A479" s="14" t="s">
        <v>469</v>
      </c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0">
        <v>0</v>
      </c>
    </row>
    <row r="480" spans="1:16" s="8" customFormat="1" x14ac:dyDescent="0.25">
      <c r="A480" s="11" t="s">
        <v>470</v>
      </c>
      <c r="B480" s="10">
        <v>183</v>
      </c>
      <c r="C480" s="10">
        <v>559</v>
      </c>
      <c r="D480" s="10">
        <v>2042</v>
      </c>
      <c r="E480" s="10">
        <v>2354</v>
      </c>
      <c r="F480" s="10">
        <v>601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7"/>
    </row>
    <row r="481" spans="1:16" s="8" customFormat="1" x14ac:dyDescent="0.25">
      <c r="A481" s="11" t="s">
        <v>471</v>
      </c>
      <c r="B481" s="10">
        <v>0</v>
      </c>
      <c r="C481" s="10">
        <v>0</v>
      </c>
      <c r="D481" s="10">
        <v>0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7"/>
    </row>
    <row r="482" spans="1:16" s="8" customFormat="1" x14ac:dyDescent="0.25">
      <c r="A482" s="11" t="s">
        <v>472</v>
      </c>
      <c r="B482" s="10">
        <v>0</v>
      </c>
      <c r="C482" s="10">
        <v>0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7"/>
    </row>
    <row r="483" spans="1:16" s="8" customFormat="1" x14ac:dyDescent="0.25">
      <c r="A483" s="11" t="s">
        <v>473</v>
      </c>
      <c r="B483" s="10">
        <v>183</v>
      </c>
      <c r="C483" s="10">
        <v>559</v>
      </c>
      <c r="D483" s="10">
        <v>2042</v>
      </c>
      <c r="E483" s="10">
        <v>2354</v>
      </c>
      <c r="F483" s="10">
        <v>601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7"/>
    </row>
    <row r="484" spans="1:16" s="8" customFormat="1" x14ac:dyDescent="0.25">
      <c r="A484" s="11" t="s">
        <v>474</v>
      </c>
      <c r="B484" s="10">
        <v>0</v>
      </c>
      <c r="C484" s="10">
        <v>0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7"/>
    </row>
    <row r="485" spans="1:16" s="8" customFormat="1" ht="30" x14ac:dyDescent="0.25">
      <c r="A485" s="11" t="s">
        <v>475</v>
      </c>
      <c r="B485" s="10">
        <v>0</v>
      </c>
      <c r="C485" s="10">
        <v>0</v>
      </c>
      <c r="D485" s="10">
        <v>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7"/>
    </row>
    <row r="486" spans="1:16" s="8" customFormat="1" ht="30" x14ac:dyDescent="0.25">
      <c r="A486" s="11" t="s">
        <v>476</v>
      </c>
      <c r="B486" s="10">
        <v>0</v>
      </c>
      <c r="C486" s="10">
        <v>0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7"/>
    </row>
    <row r="487" spans="1:16" s="8" customFormat="1" x14ac:dyDescent="0.25">
      <c r="A487" s="11" t="s">
        <v>477</v>
      </c>
      <c r="B487" s="10">
        <v>27321</v>
      </c>
      <c r="C487" s="10">
        <v>31369</v>
      </c>
      <c r="D487" s="10">
        <v>30436</v>
      </c>
      <c r="E487" s="10">
        <v>41125</v>
      </c>
      <c r="F487" s="10">
        <v>853</v>
      </c>
      <c r="G487" s="10">
        <v>646</v>
      </c>
      <c r="H487" s="10">
        <v>640</v>
      </c>
      <c r="I487" s="10">
        <v>596</v>
      </c>
      <c r="J487" s="10">
        <v>835</v>
      </c>
      <c r="K487" s="10">
        <f>K488+K497</f>
        <v>520</v>
      </c>
      <c r="L487" s="10">
        <v>573</v>
      </c>
      <c r="M487" s="10">
        <v>508.5</v>
      </c>
      <c r="N487" s="10">
        <v>540</v>
      </c>
      <c r="O487" s="10">
        <v>460.82</v>
      </c>
      <c r="P487" s="7"/>
    </row>
    <row r="488" spans="1:16" s="8" customFormat="1" x14ac:dyDescent="0.25">
      <c r="A488" s="11" t="s">
        <v>478</v>
      </c>
      <c r="B488" s="10">
        <v>27321</v>
      </c>
      <c r="C488" s="10">
        <v>31369</v>
      </c>
      <c r="D488" s="10">
        <v>30436</v>
      </c>
      <c r="E488" s="10">
        <v>41125</v>
      </c>
      <c r="F488" s="10">
        <v>853</v>
      </c>
      <c r="G488" s="10">
        <v>646</v>
      </c>
      <c r="H488" s="10">
        <v>640</v>
      </c>
      <c r="I488" s="10">
        <v>596</v>
      </c>
      <c r="J488" s="10">
        <v>835</v>
      </c>
      <c r="K488" s="10">
        <f>SUM(K489:K496)</f>
        <v>520</v>
      </c>
      <c r="L488" s="10">
        <v>573</v>
      </c>
      <c r="M488" s="10">
        <v>508.5</v>
      </c>
      <c r="N488" s="10">
        <v>540</v>
      </c>
      <c r="O488" s="10">
        <v>460.82</v>
      </c>
      <c r="P488" s="7"/>
    </row>
    <row r="489" spans="1:16" x14ac:dyDescent="0.25">
      <c r="A489" s="14" t="s">
        <v>479</v>
      </c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6" x14ac:dyDescent="0.25">
      <c r="A490" s="14" t="s">
        <v>480</v>
      </c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6" x14ac:dyDescent="0.25">
      <c r="A491" s="14" t="s">
        <v>481</v>
      </c>
      <c r="B491" s="13">
        <v>26769</v>
      </c>
      <c r="C491" s="13">
        <v>30802</v>
      </c>
      <c r="D491" s="13">
        <v>29851</v>
      </c>
      <c r="E491" s="13">
        <v>40477</v>
      </c>
      <c r="F491" s="13">
        <v>0</v>
      </c>
      <c r="G491" s="13">
        <v>65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6" x14ac:dyDescent="0.25">
      <c r="A492" s="14" t="s">
        <v>482</v>
      </c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</row>
    <row r="493" spans="1:16" x14ac:dyDescent="0.25">
      <c r="A493" s="14" t="s">
        <v>483</v>
      </c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</row>
    <row r="494" spans="1:16" x14ac:dyDescent="0.25">
      <c r="A494" s="14" t="s">
        <v>484</v>
      </c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</row>
    <row r="495" spans="1:16" x14ac:dyDescent="0.25">
      <c r="A495" s="14" t="s">
        <v>485</v>
      </c>
      <c r="B495" s="13">
        <v>552</v>
      </c>
      <c r="C495" s="13">
        <v>567</v>
      </c>
      <c r="D495" s="13">
        <v>585</v>
      </c>
      <c r="E495" s="13">
        <v>648</v>
      </c>
      <c r="F495" s="13">
        <v>853</v>
      </c>
      <c r="G495" s="13">
        <v>581</v>
      </c>
      <c r="H495" s="13">
        <v>640</v>
      </c>
      <c r="I495" s="13">
        <v>596</v>
      </c>
      <c r="J495" s="13">
        <v>835</v>
      </c>
      <c r="K495" s="13">
        <v>520</v>
      </c>
      <c r="L495" s="13">
        <v>573</v>
      </c>
      <c r="M495" s="13">
        <v>508.5</v>
      </c>
      <c r="N495" s="13">
        <v>540</v>
      </c>
      <c r="O495" s="13">
        <v>460.82</v>
      </c>
    </row>
    <row r="496" spans="1:16" x14ac:dyDescent="0.25">
      <c r="A496" s="14" t="s">
        <v>486</v>
      </c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</row>
    <row r="497" spans="1:16" s="8" customFormat="1" ht="30" x14ac:dyDescent="0.25">
      <c r="A497" s="11" t="s">
        <v>487</v>
      </c>
      <c r="B497" s="10">
        <v>0</v>
      </c>
      <c r="C497" s="10">
        <v>0</v>
      </c>
      <c r="D497" s="10">
        <v>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7"/>
    </row>
    <row r="498" spans="1:16" s="8" customFormat="1" ht="30" x14ac:dyDescent="0.25">
      <c r="A498" s="11" t="s">
        <v>488</v>
      </c>
      <c r="B498" s="10">
        <v>0</v>
      </c>
      <c r="C498" s="10">
        <v>0</v>
      </c>
      <c r="D498" s="10">
        <v>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7"/>
    </row>
    <row r="499" spans="1:16" s="8" customFormat="1" ht="30" x14ac:dyDescent="0.25">
      <c r="A499" s="11" t="s">
        <v>489</v>
      </c>
      <c r="B499" s="10">
        <v>3</v>
      </c>
      <c r="C499" s="10">
        <v>3</v>
      </c>
      <c r="D499" s="10">
        <v>3</v>
      </c>
      <c r="E499" s="10">
        <v>3</v>
      </c>
      <c r="F499" s="10">
        <v>4</v>
      </c>
      <c r="G499" s="10">
        <v>0</v>
      </c>
      <c r="H499" s="10">
        <v>4</v>
      </c>
      <c r="I499" s="10">
        <v>3</v>
      </c>
      <c r="J499" s="10">
        <v>4</v>
      </c>
      <c r="K499" s="10">
        <f>K500+K535</f>
        <v>7.34</v>
      </c>
      <c r="L499" s="10">
        <v>65.47</v>
      </c>
      <c r="M499" s="10">
        <v>55.22</v>
      </c>
      <c r="N499" s="10">
        <v>76.350000000000009</v>
      </c>
      <c r="O499" s="10">
        <v>35.47</v>
      </c>
      <c r="P499" s="7"/>
    </row>
    <row r="500" spans="1:16" s="8" customFormat="1" x14ac:dyDescent="0.25">
      <c r="A500" s="11" t="s">
        <v>490</v>
      </c>
      <c r="B500" s="10">
        <v>3</v>
      </c>
      <c r="C500" s="10">
        <v>3</v>
      </c>
      <c r="D500" s="10">
        <v>3</v>
      </c>
      <c r="E500" s="10">
        <v>3</v>
      </c>
      <c r="F500" s="10">
        <v>4</v>
      </c>
      <c r="G500" s="10">
        <v>0</v>
      </c>
      <c r="H500" s="10">
        <v>0</v>
      </c>
      <c r="I500" s="10">
        <v>0</v>
      </c>
      <c r="J500" s="10">
        <v>0</v>
      </c>
      <c r="K500" s="10">
        <f>SUM(K501:K534)</f>
        <v>0</v>
      </c>
      <c r="L500" s="10">
        <v>57.51</v>
      </c>
      <c r="M500" s="10">
        <v>48.87</v>
      </c>
      <c r="N500" s="10">
        <v>66.190000000000012</v>
      </c>
      <c r="O500" s="10">
        <v>29.75</v>
      </c>
      <c r="P500" s="7"/>
    </row>
    <row r="501" spans="1:16" ht="30" x14ac:dyDescent="0.25">
      <c r="A501" s="14" t="s">
        <v>491</v>
      </c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6" ht="30" x14ac:dyDescent="0.25">
      <c r="A502" s="14" t="s">
        <v>492</v>
      </c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6" ht="30" x14ac:dyDescent="0.25">
      <c r="A503" s="14" t="s">
        <v>493</v>
      </c>
      <c r="B503" s="13">
        <v>0</v>
      </c>
      <c r="C503" s="13">
        <v>0</v>
      </c>
      <c r="D503" s="13">
        <v>0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</row>
    <row r="504" spans="1:16" x14ac:dyDescent="0.25">
      <c r="A504" s="14" t="s">
        <v>494</v>
      </c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6" ht="30" x14ac:dyDescent="0.25">
      <c r="A505" s="14" t="s">
        <v>495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6" ht="30" x14ac:dyDescent="0.25">
      <c r="A506" s="14" t="s">
        <v>496</v>
      </c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6" ht="30" x14ac:dyDescent="0.25">
      <c r="A507" s="14" t="s">
        <v>497</v>
      </c>
      <c r="B507" s="13">
        <v>0</v>
      </c>
      <c r="C507" s="13">
        <v>0</v>
      </c>
      <c r="D507" s="13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6" ht="30" x14ac:dyDescent="0.25">
      <c r="A508" s="14" t="s">
        <v>498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6" ht="30" x14ac:dyDescent="0.25">
      <c r="A509" s="14" t="s">
        <v>499</v>
      </c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57.51</v>
      </c>
      <c r="M509" s="13">
        <v>48.87</v>
      </c>
      <c r="N509" s="13">
        <v>66.150000000000006</v>
      </c>
      <c r="O509" s="13">
        <v>27</v>
      </c>
    </row>
    <row r="510" spans="1:16" ht="30" x14ac:dyDescent="0.25">
      <c r="A510" s="14" t="s">
        <v>500</v>
      </c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</row>
    <row r="511" spans="1:16" ht="30" x14ac:dyDescent="0.25">
      <c r="A511" s="14" t="s">
        <v>501</v>
      </c>
      <c r="B511" s="13">
        <v>0</v>
      </c>
      <c r="C511" s="13">
        <v>0</v>
      </c>
      <c r="D511" s="13">
        <v>0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</row>
    <row r="512" spans="1:16" ht="30" x14ac:dyDescent="0.25">
      <c r="A512" s="14" t="s">
        <v>502</v>
      </c>
      <c r="B512" s="13">
        <v>0</v>
      </c>
      <c r="C512" s="13">
        <v>0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</row>
    <row r="513" spans="1:15" ht="30" x14ac:dyDescent="0.25">
      <c r="A513" s="14" t="s">
        <v>503</v>
      </c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</row>
    <row r="514" spans="1:15" ht="30" x14ac:dyDescent="0.25">
      <c r="A514" s="14" t="s">
        <v>504</v>
      </c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</row>
    <row r="515" spans="1:15" x14ac:dyDescent="0.25">
      <c r="A515" s="14" t="s">
        <v>505</v>
      </c>
      <c r="B515" s="13">
        <v>0</v>
      </c>
      <c r="C515" s="13">
        <v>0</v>
      </c>
      <c r="D515" s="13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</row>
    <row r="516" spans="1:15" x14ac:dyDescent="0.25">
      <c r="A516" s="14" t="s">
        <v>506</v>
      </c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0.04</v>
      </c>
      <c r="O516" s="13">
        <v>0.09</v>
      </c>
    </row>
    <row r="517" spans="1:15" x14ac:dyDescent="0.25">
      <c r="A517" s="14" t="s">
        <v>507</v>
      </c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</row>
    <row r="518" spans="1:15" x14ac:dyDescent="0.25">
      <c r="A518" s="14" t="s">
        <v>508</v>
      </c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2.66</v>
      </c>
    </row>
    <row r="519" spans="1:15" ht="30" x14ac:dyDescent="0.25">
      <c r="A519" s="14" t="s">
        <v>509</v>
      </c>
      <c r="B519" s="13">
        <v>0</v>
      </c>
      <c r="C519" s="13">
        <v>0</v>
      </c>
      <c r="D519" s="13">
        <v>0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</row>
    <row r="520" spans="1:15" ht="30" x14ac:dyDescent="0.25">
      <c r="A520" s="14" t="s">
        <v>510</v>
      </c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</row>
    <row r="521" spans="1:15" ht="30" x14ac:dyDescent="0.25">
      <c r="A521" s="14" t="s">
        <v>511</v>
      </c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0</v>
      </c>
    </row>
    <row r="522" spans="1:15" x14ac:dyDescent="0.25">
      <c r="A522" s="14" t="s">
        <v>512</v>
      </c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</row>
    <row r="523" spans="1:15" x14ac:dyDescent="0.25">
      <c r="A523" s="14" t="s">
        <v>513</v>
      </c>
      <c r="B523" s="13">
        <v>0</v>
      </c>
      <c r="C523" s="13">
        <v>0</v>
      </c>
      <c r="D523" s="13">
        <v>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</row>
    <row r="524" spans="1:15" ht="30" x14ac:dyDescent="0.25">
      <c r="A524" s="14" t="s">
        <v>514</v>
      </c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</row>
    <row r="525" spans="1:15" x14ac:dyDescent="0.25">
      <c r="A525" s="14" t="s">
        <v>515</v>
      </c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</row>
    <row r="526" spans="1:15" ht="18" customHeight="1" x14ac:dyDescent="0.25">
      <c r="A526" s="14" t="s">
        <v>516</v>
      </c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</row>
    <row r="527" spans="1:15" ht="18" customHeight="1" x14ac:dyDescent="0.25">
      <c r="A527" s="14" t="s">
        <v>517</v>
      </c>
      <c r="B527" s="13">
        <v>0</v>
      </c>
      <c r="C527" s="13">
        <v>0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</row>
    <row r="528" spans="1:15" x14ac:dyDescent="0.25">
      <c r="A528" s="14" t="s">
        <v>518</v>
      </c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</row>
    <row r="529" spans="1:16" x14ac:dyDescent="0.25">
      <c r="A529" s="14" t="s">
        <v>519</v>
      </c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</row>
    <row r="530" spans="1:16" x14ac:dyDescent="0.25">
      <c r="A530" s="14" t="s">
        <v>520</v>
      </c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</row>
    <row r="531" spans="1:16" ht="30" x14ac:dyDescent="0.25">
      <c r="A531" s="14" t="s">
        <v>521</v>
      </c>
      <c r="B531" s="13">
        <v>0</v>
      </c>
      <c r="C531" s="13">
        <v>0</v>
      </c>
      <c r="D531" s="13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</row>
    <row r="532" spans="1:16" ht="30" x14ac:dyDescent="0.25">
      <c r="A532" s="14" t="s">
        <v>522</v>
      </c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</row>
    <row r="533" spans="1:16" x14ac:dyDescent="0.25">
      <c r="A533" s="14" t="s">
        <v>523</v>
      </c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</row>
    <row r="534" spans="1:16" x14ac:dyDescent="0.25">
      <c r="A534" s="14" t="s">
        <v>524</v>
      </c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</row>
    <row r="535" spans="1:16" s="8" customFormat="1" x14ac:dyDescent="0.25">
      <c r="A535" s="11" t="s">
        <v>525</v>
      </c>
      <c r="B535" s="10">
        <v>0</v>
      </c>
      <c r="C535" s="10">
        <v>0</v>
      </c>
      <c r="D535" s="10">
        <v>0</v>
      </c>
      <c r="E535" s="10">
        <v>0</v>
      </c>
      <c r="F535" s="10">
        <v>0</v>
      </c>
      <c r="G535" s="10">
        <v>5</v>
      </c>
      <c r="H535" s="10">
        <v>4</v>
      </c>
      <c r="I535" s="10">
        <v>3</v>
      </c>
      <c r="J535" s="10">
        <v>4</v>
      </c>
      <c r="K535" s="10">
        <f>SUM(K536:K539)</f>
        <v>7.34</v>
      </c>
      <c r="L535" s="10">
        <v>7.96</v>
      </c>
      <c r="M535" s="10">
        <v>6.35</v>
      </c>
      <c r="N535" s="10">
        <v>10.16</v>
      </c>
      <c r="O535" s="10">
        <v>5.72</v>
      </c>
      <c r="P535" s="7"/>
    </row>
    <row r="536" spans="1:16" s="8" customFormat="1" x14ac:dyDescent="0.25">
      <c r="A536" s="11" t="s">
        <v>526</v>
      </c>
      <c r="B536" s="10">
        <v>0</v>
      </c>
      <c r="C536" s="10">
        <v>0</v>
      </c>
      <c r="D536" s="10">
        <v>0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7"/>
    </row>
    <row r="537" spans="1:16" s="8" customFormat="1" x14ac:dyDescent="0.25">
      <c r="A537" s="11" t="s">
        <v>527</v>
      </c>
      <c r="B537" s="10">
        <v>0</v>
      </c>
      <c r="C537" s="10">
        <v>0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7"/>
    </row>
    <row r="538" spans="1:16" s="8" customFormat="1" x14ac:dyDescent="0.25">
      <c r="A538" s="11" t="s">
        <v>528</v>
      </c>
      <c r="B538" s="10">
        <v>3</v>
      </c>
      <c r="C538" s="10">
        <v>3</v>
      </c>
      <c r="D538" s="10">
        <v>3</v>
      </c>
      <c r="E538" s="10">
        <v>3</v>
      </c>
      <c r="F538" s="10">
        <v>4</v>
      </c>
      <c r="G538" s="10">
        <v>5</v>
      </c>
      <c r="H538" s="10">
        <v>4</v>
      </c>
      <c r="I538" s="10">
        <v>3</v>
      </c>
      <c r="J538" s="10">
        <v>4</v>
      </c>
      <c r="K538" s="10">
        <v>7.34</v>
      </c>
      <c r="L538" s="10">
        <v>7.96</v>
      </c>
      <c r="M538" s="10">
        <v>6.35</v>
      </c>
      <c r="N538" s="10">
        <v>10.16</v>
      </c>
      <c r="O538" s="10">
        <v>5.72</v>
      </c>
      <c r="P538" s="7"/>
    </row>
    <row r="539" spans="1:16" s="8" customFormat="1" x14ac:dyDescent="0.25">
      <c r="A539" s="11" t="s">
        <v>529</v>
      </c>
      <c r="B539" s="10"/>
      <c r="C539" s="10"/>
      <c r="D539" s="10"/>
      <c r="E539" s="10"/>
      <c r="F539" s="10"/>
      <c r="G539" s="10"/>
      <c r="H539" s="10">
        <v>0</v>
      </c>
      <c r="I539" s="10">
        <v>0</v>
      </c>
      <c r="J539" s="10">
        <v>0</v>
      </c>
      <c r="K539" s="10"/>
      <c r="L539" s="10">
        <v>0</v>
      </c>
      <c r="M539" s="10">
        <v>0</v>
      </c>
      <c r="N539" s="10">
        <v>0</v>
      </c>
      <c r="O539" s="10">
        <v>0</v>
      </c>
      <c r="P539" s="7"/>
    </row>
    <row r="540" spans="1:16" s="8" customFormat="1" ht="30" x14ac:dyDescent="0.25">
      <c r="A540" s="11" t="s">
        <v>530</v>
      </c>
      <c r="B540" s="10">
        <v>0</v>
      </c>
      <c r="C540" s="10">
        <v>0</v>
      </c>
      <c r="D540" s="10">
        <v>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7"/>
    </row>
    <row r="541" spans="1:16" s="8" customFormat="1" ht="30" x14ac:dyDescent="0.25">
      <c r="A541" s="11" t="s">
        <v>531</v>
      </c>
      <c r="B541" s="10">
        <v>0</v>
      </c>
      <c r="C541" s="10">
        <v>0</v>
      </c>
      <c r="D541" s="10">
        <v>0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7"/>
    </row>
    <row r="542" spans="1:16" s="8" customFormat="1" x14ac:dyDescent="0.25">
      <c r="A542" s="11" t="s">
        <v>532</v>
      </c>
      <c r="B542" s="10">
        <v>0</v>
      </c>
      <c r="C542" s="10">
        <v>0</v>
      </c>
      <c r="D542" s="10">
        <v>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7"/>
    </row>
    <row r="543" spans="1:16" s="8" customFormat="1" x14ac:dyDescent="0.25">
      <c r="A543" s="11" t="s">
        <v>533</v>
      </c>
      <c r="B543" s="10">
        <v>0</v>
      </c>
      <c r="C543" s="10">
        <v>0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7"/>
    </row>
    <row r="544" spans="1:16" s="8" customFormat="1" x14ac:dyDescent="0.25">
      <c r="A544" s="18" t="s">
        <v>534</v>
      </c>
      <c r="B544" s="10">
        <v>0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7"/>
    </row>
    <row r="545" spans="1:16" s="8" customFormat="1" x14ac:dyDescent="0.25">
      <c r="A545" s="11" t="s">
        <v>535</v>
      </c>
      <c r="B545" s="10">
        <v>0</v>
      </c>
      <c r="C545" s="10">
        <v>0</v>
      </c>
      <c r="D545" s="10">
        <v>0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7"/>
    </row>
    <row r="546" spans="1:16" s="8" customFormat="1" x14ac:dyDescent="0.25">
      <c r="A546" s="11" t="s">
        <v>536</v>
      </c>
      <c r="B546" s="10">
        <v>0</v>
      </c>
      <c r="C546" s="10">
        <v>0</v>
      </c>
      <c r="D546" s="10">
        <v>0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7"/>
    </row>
    <row r="547" spans="1:16" s="8" customFormat="1" x14ac:dyDescent="0.25">
      <c r="A547" s="11" t="s">
        <v>537</v>
      </c>
      <c r="B547" s="10">
        <v>0</v>
      </c>
      <c r="C547" s="10">
        <v>0</v>
      </c>
      <c r="D547" s="10">
        <v>0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7"/>
    </row>
    <row r="548" spans="1:16" s="8" customFormat="1" x14ac:dyDescent="0.25">
      <c r="A548" s="11" t="s">
        <v>538</v>
      </c>
      <c r="B548" s="10">
        <v>0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7"/>
    </row>
    <row r="549" spans="1:16" x14ac:dyDescent="0.25">
      <c r="A549" s="14" t="s">
        <v>539</v>
      </c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0">
        <v>0</v>
      </c>
    </row>
    <row r="550" spans="1:16" x14ac:dyDescent="0.25">
      <c r="A550" s="14" t="s">
        <v>540</v>
      </c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0">
        <v>0</v>
      </c>
    </row>
    <row r="551" spans="1:16" x14ac:dyDescent="0.25">
      <c r="A551" s="14" t="s">
        <v>541</v>
      </c>
      <c r="B551" s="13">
        <v>0</v>
      </c>
      <c r="C551" s="13">
        <v>0</v>
      </c>
      <c r="D551" s="13">
        <v>0</v>
      </c>
      <c r="E551" s="13">
        <v>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0">
        <v>0</v>
      </c>
    </row>
    <row r="552" spans="1:16" s="8" customFormat="1" x14ac:dyDescent="0.25">
      <c r="A552" s="11" t="s">
        <v>542</v>
      </c>
      <c r="B552" s="10">
        <v>3596</v>
      </c>
      <c r="C552" s="10">
        <v>8493</v>
      </c>
      <c r="D552" s="10">
        <v>7732</v>
      </c>
      <c r="E552" s="10">
        <v>9766</v>
      </c>
      <c r="F552" s="10">
        <v>11130</v>
      </c>
      <c r="G552" s="10">
        <v>26828</v>
      </c>
      <c r="H552" s="10">
        <v>27316</v>
      </c>
      <c r="I552" s="10">
        <v>27666</v>
      </c>
      <c r="J552" s="10">
        <v>30974</v>
      </c>
      <c r="K552" s="10">
        <f>K553+K559+K566+K568+K572+K576++K579+K581+K583+K585+K589+K593+K598+K600+K603+K644+K660</f>
        <v>36214.300000000003</v>
      </c>
      <c r="L552" s="10">
        <v>13817.039999999997</v>
      </c>
      <c r="M552" s="10">
        <v>23077.09</v>
      </c>
      <c r="N552" s="10">
        <v>27449.69</v>
      </c>
      <c r="O552" s="10">
        <v>27683.450000000004</v>
      </c>
      <c r="P552" s="7"/>
    </row>
    <row r="553" spans="1:16" s="8" customFormat="1" x14ac:dyDescent="0.25">
      <c r="A553" s="11" t="s">
        <v>543</v>
      </c>
      <c r="B553" s="10">
        <v>5</v>
      </c>
      <c r="C553" s="10">
        <v>1</v>
      </c>
      <c r="D553" s="10">
        <v>3</v>
      </c>
      <c r="E553" s="10">
        <v>3</v>
      </c>
      <c r="F553" s="10">
        <v>2</v>
      </c>
      <c r="G553" s="10">
        <v>3</v>
      </c>
      <c r="H553" s="10">
        <v>3</v>
      </c>
      <c r="I553" s="10">
        <v>2</v>
      </c>
      <c r="J553" s="10">
        <v>3</v>
      </c>
      <c r="K553" s="10">
        <f>SUM(K554:K558)</f>
        <v>3.24</v>
      </c>
      <c r="L553" s="10">
        <v>20.909999999999997</v>
      </c>
      <c r="M553" s="10">
        <v>8.2100000000000009</v>
      </c>
      <c r="N553" s="10">
        <v>21.48</v>
      </c>
      <c r="O553" s="10">
        <v>23.17</v>
      </c>
      <c r="P553" s="7"/>
    </row>
    <row r="554" spans="1:16" s="8" customFormat="1" ht="30" x14ac:dyDescent="0.25">
      <c r="A554" s="11" t="s">
        <v>544</v>
      </c>
      <c r="B554" s="10">
        <v>5</v>
      </c>
      <c r="C554" s="10">
        <v>1</v>
      </c>
      <c r="D554" s="10">
        <v>3</v>
      </c>
      <c r="E554" s="10">
        <v>3</v>
      </c>
      <c r="F554" s="10">
        <v>2</v>
      </c>
      <c r="G554" s="10">
        <v>3</v>
      </c>
      <c r="H554" s="10">
        <v>3</v>
      </c>
      <c r="I554" s="10">
        <v>2</v>
      </c>
      <c r="J554" s="10">
        <v>3</v>
      </c>
      <c r="K554" s="10">
        <v>3.24</v>
      </c>
      <c r="L554" s="10">
        <v>2.67</v>
      </c>
      <c r="M554" s="10">
        <v>2.69</v>
      </c>
      <c r="N554" s="10">
        <v>2.04</v>
      </c>
      <c r="O554" s="10">
        <v>2.5299999999999998</v>
      </c>
      <c r="P554" s="7"/>
    </row>
    <row r="555" spans="1:16" s="8" customFormat="1" x14ac:dyDescent="0.25">
      <c r="A555" s="11" t="s">
        <v>545</v>
      </c>
      <c r="B555" s="10">
        <v>0</v>
      </c>
      <c r="C555" s="10">
        <v>0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7"/>
    </row>
    <row r="556" spans="1:16" s="8" customFormat="1" x14ac:dyDescent="0.25">
      <c r="A556" s="11" t="s">
        <v>546</v>
      </c>
      <c r="B556" s="10">
        <v>0</v>
      </c>
      <c r="C556" s="10">
        <v>0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5.52</v>
      </c>
      <c r="N556" s="10">
        <v>19.440000000000001</v>
      </c>
      <c r="O556" s="10">
        <v>20.64</v>
      </c>
      <c r="P556" s="7"/>
    </row>
    <row r="557" spans="1:16" s="8" customFormat="1" x14ac:dyDescent="0.25">
      <c r="A557" s="11" t="s">
        <v>547</v>
      </c>
      <c r="B557" s="10">
        <v>0</v>
      </c>
      <c r="C557" s="10">
        <v>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7"/>
    </row>
    <row r="558" spans="1:16" s="8" customFormat="1" x14ac:dyDescent="0.25">
      <c r="A558" s="11" t="s">
        <v>548</v>
      </c>
      <c r="B558" s="10">
        <v>0</v>
      </c>
      <c r="C558" s="10">
        <v>0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7"/>
    </row>
    <row r="559" spans="1:16" s="8" customFormat="1" x14ac:dyDescent="0.25">
      <c r="A559" s="11" t="s">
        <v>549</v>
      </c>
      <c r="B559" s="10">
        <v>1</v>
      </c>
      <c r="C559" s="10">
        <v>0</v>
      </c>
      <c r="D559" s="10">
        <v>0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7"/>
    </row>
    <row r="560" spans="1:16" s="8" customFormat="1" x14ac:dyDescent="0.25">
      <c r="A560" s="11" t="s">
        <v>550</v>
      </c>
      <c r="B560" s="10">
        <v>0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7"/>
    </row>
    <row r="561" spans="1:16" s="8" customFormat="1" x14ac:dyDescent="0.25">
      <c r="A561" s="11" t="s">
        <v>551</v>
      </c>
      <c r="B561" s="10">
        <v>0</v>
      </c>
      <c r="C561" s="10">
        <v>0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7"/>
    </row>
    <row r="562" spans="1:16" s="8" customFormat="1" x14ac:dyDescent="0.25">
      <c r="A562" s="11" t="s">
        <v>552</v>
      </c>
      <c r="B562" s="10">
        <v>1</v>
      </c>
      <c r="C562" s="10">
        <v>0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7"/>
    </row>
    <row r="563" spans="1:16" s="8" customFormat="1" x14ac:dyDescent="0.25">
      <c r="A563" s="11" t="s">
        <v>553</v>
      </c>
      <c r="B563" s="10">
        <v>0</v>
      </c>
      <c r="C563" s="10">
        <v>0</v>
      </c>
      <c r="D563" s="10">
        <v>0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7"/>
    </row>
    <row r="564" spans="1:16" s="8" customFormat="1" x14ac:dyDescent="0.25">
      <c r="A564" s="11" t="s">
        <v>554</v>
      </c>
      <c r="B564" s="10">
        <v>0</v>
      </c>
      <c r="C564" s="10">
        <v>0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7"/>
    </row>
    <row r="565" spans="1:16" s="8" customFormat="1" x14ac:dyDescent="0.25">
      <c r="A565" s="11" t="s">
        <v>555</v>
      </c>
      <c r="B565" s="10">
        <v>0</v>
      </c>
      <c r="C565" s="10">
        <v>0</v>
      </c>
      <c r="D565" s="10">
        <v>0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7"/>
    </row>
    <row r="566" spans="1:16" s="8" customFormat="1" x14ac:dyDescent="0.25">
      <c r="A566" s="11" t="s">
        <v>556</v>
      </c>
      <c r="B566" s="10">
        <v>0</v>
      </c>
      <c r="C566" s="10">
        <v>0</v>
      </c>
      <c r="D566" s="10">
        <v>0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7"/>
    </row>
    <row r="567" spans="1:16" s="8" customFormat="1" x14ac:dyDescent="0.25">
      <c r="A567" s="18" t="s">
        <v>557</v>
      </c>
      <c r="B567" s="10">
        <v>0</v>
      </c>
      <c r="C567" s="10">
        <v>0</v>
      </c>
      <c r="D567" s="10">
        <v>0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7"/>
    </row>
    <row r="568" spans="1:16" s="8" customFormat="1" x14ac:dyDescent="0.25">
      <c r="A568" s="20" t="s">
        <v>558</v>
      </c>
      <c r="B568" s="10">
        <v>0</v>
      </c>
      <c r="C568" s="10">
        <v>0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7"/>
    </row>
    <row r="569" spans="1:16" x14ac:dyDescent="0.25">
      <c r="A569" s="14" t="s">
        <v>559</v>
      </c>
      <c r="B569" s="13">
        <v>0</v>
      </c>
      <c r="C569" s="13">
        <v>0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0">
        <v>0</v>
      </c>
    </row>
    <row r="570" spans="1:16" x14ac:dyDescent="0.25">
      <c r="A570" s="14" t="s">
        <v>560</v>
      </c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0">
        <v>0</v>
      </c>
    </row>
    <row r="571" spans="1:16" x14ac:dyDescent="0.25">
      <c r="A571" s="14" t="s">
        <v>561</v>
      </c>
      <c r="B571" s="13">
        <v>0</v>
      </c>
      <c r="C571" s="13">
        <v>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0">
        <v>0</v>
      </c>
    </row>
    <row r="572" spans="1:16" s="8" customFormat="1" x14ac:dyDescent="0.25">
      <c r="A572" s="11" t="s">
        <v>562</v>
      </c>
      <c r="B572" s="10">
        <v>0</v>
      </c>
      <c r="C572" s="10">
        <v>0</v>
      </c>
      <c r="D572" s="10">
        <v>0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14.25</v>
      </c>
      <c r="P572" s="7"/>
    </row>
    <row r="573" spans="1:16" s="8" customFormat="1" x14ac:dyDescent="0.25">
      <c r="A573" s="11" t="s">
        <v>563</v>
      </c>
      <c r="B573" s="10">
        <v>0</v>
      </c>
      <c r="C573" s="10">
        <v>0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7"/>
    </row>
    <row r="574" spans="1:16" s="8" customFormat="1" x14ac:dyDescent="0.25">
      <c r="A574" s="11" t="s">
        <v>564</v>
      </c>
      <c r="B574" s="10">
        <v>0</v>
      </c>
      <c r="C574" s="10">
        <v>0</v>
      </c>
      <c r="D574" s="10">
        <v>0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7"/>
    </row>
    <row r="575" spans="1:16" s="8" customFormat="1" x14ac:dyDescent="0.25">
      <c r="A575" s="11" t="s">
        <v>565</v>
      </c>
      <c r="B575" s="10">
        <v>0</v>
      </c>
      <c r="C575" s="10">
        <v>0</v>
      </c>
      <c r="D575" s="10">
        <v>0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14.25</v>
      </c>
      <c r="P575" s="7"/>
    </row>
    <row r="576" spans="1:16" s="8" customFormat="1" x14ac:dyDescent="0.25">
      <c r="A576" s="11" t="s">
        <v>566</v>
      </c>
      <c r="B576" s="10">
        <v>1181</v>
      </c>
      <c r="C576" s="10">
        <v>2387</v>
      </c>
      <c r="D576" s="10">
        <v>951</v>
      </c>
      <c r="E576" s="10">
        <v>413</v>
      </c>
      <c r="F576" s="10">
        <v>301</v>
      </c>
      <c r="G576" s="10">
        <v>401</v>
      </c>
      <c r="H576" s="10">
        <v>526</v>
      </c>
      <c r="I576" s="10">
        <v>365</v>
      </c>
      <c r="J576" s="10">
        <v>114</v>
      </c>
      <c r="K576" s="10">
        <f>SUM(K577:K578)</f>
        <v>0</v>
      </c>
      <c r="L576" s="10">
        <v>0</v>
      </c>
      <c r="M576" s="10">
        <v>0</v>
      </c>
      <c r="N576" s="10">
        <v>0</v>
      </c>
      <c r="O576" s="10">
        <v>0</v>
      </c>
      <c r="P576" s="7"/>
    </row>
    <row r="577" spans="1:16" s="8" customFormat="1" x14ac:dyDescent="0.25">
      <c r="A577" s="11" t="s">
        <v>567</v>
      </c>
      <c r="B577" s="10">
        <v>0</v>
      </c>
      <c r="C577" s="10">
        <v>0</v>
      </c>
      <c r="D577" s="10">
        <v>0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7"/>
    </row>
    <row r="578" spans="1:16" s="8" customFormat="1" x14ac:dyDescent="0.25">
      <c r="A578" s="11" t="s">
        <v>568</v>
      </c>
      <c r="B578" s="10">
        <v>1181</v>
      </c>
      <c r="C578" s="10">
        <v>2387</v>
      </c>
      <c r="D578" s="10">
        <v>951</v>
      </c>
      <c r="E578" s="10">
        <v>413</v>
      </c>
      <c r="F578" s="10">
        <v>301</v>
      </c>
      <c r="G578" s="10">
        <v>401</v>
      </c>
      <c r="H578" s="10">
        <v>526</v>
      </c>
      <c r="I578" s="10">
        <v>365</v>
      </c>
      <c r="J578" s="10">
        <v>114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7"/>
    </row>
    <row r="579" spans="1:16" s="8" customFormat="1" x14ac:dyDescent="0.25">
      <c r="A579" s="11" t="s">
        <v>569</v>
      </c>
      <c r="B579" s="10">
        <v>0</v>
      </c>
      <c r="C579" s="10">
        <v>0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7"/>
    </row>
    <row r="580" spans="1:16" s="8" customFormat="1" x14ac:dyDescent="0.25">
      <c r="A580" s="11" t="s">
        <v>570</v>
      </c>
      <c r="B580" s="10">
        <v>0</v>
      </c>
      <c r="C580" s="10">
        <v>0</v>
      </c>
      <c r="D580" s="10">
        <v>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7"/>
    </row>
    <row r="581" spans="1:16" s="8" customFormat="1" x14ac:dyDescent="0.25">
      <c r="A581" s="11" t="s">
        <v>571</v>
      </c>
      <c r="B581" s="10">
        <v>0</v>
      </c>
      <c r="C581" s="10">
        <v>0</v>
      </c>
      <c r="D581" s="10">
        <v>6</v>
      </c>
      <c r="E581" s="10">
        <v>194</v>
      </c>
      <c r="F581" s="10">
        <v>279</v>
      </c>
      <c r="G581" s="10">
        <v>273</v>
      </c>
      <c r="H581" s="10">
        <v>102</v>
      </c>
      <c r="I581" s="10">
        <v>224</v>
      </c>
      <c r="J581" s="10">
        <v>317</v>
      </c>
      <c r="K581" s="10">
        <f>SUM(K582)</f>
        <v>159.6</v>
      </c>
      <c r="L581" s="10">
        <v>390.3</v>
      </c>
      <c r="M581" s="10">
        <v>115.95</v>
      </c>
      <c r="N581" s="10">
        <v>0</v>
      </c>
      <c r="O581" s="10">
        <v>0</v>
      </c>
      <c r="P581" s="7"/>
    </row>
    <row r="582" spans="1:16" s="8" customFormat="1" x14ac:dyDescent="0.25">
      <c r="A582" s="18" t="s">
        <v>572</v>
      </c>
      <c r="B582" s="10">
        <v>0</v>
      </c>
      <c r="C582" s="10">
        <v>0</v>
      </c>
      <c r="D582" s="10">
        <v>6</v>
      </c>
      <c r="E582" s="10">
        <v>194</v>
      </c>
      <c r="F582" s="10">
        <v>279</v>
      </c>
      <c r="G582" s="10">
        <v>273</v>
      </c>
      <c r="H582" s="10">
        <v>102</v>
      </c>
      <c r="I582" s="10">
        <v>224</v>
      </c>
      <c r="J582" s="10">
        <v>317</v>
      </c>
      <c r="K582" s="10">
        <v>159.6</v>
      </c>
      <c r="L582" s="10">
        <v>390.3</v>
      </c>
      <c r="M582" s="10">
        <v>115.95</v>
      </c>
      <c r="N582" s="10">
        <v>0</v>
      </c>
      <c r="O582" s="10">
        <v>0</v>
      </c>
      <c r="P582" s="7"/>
    </row>
    <row r="583" spans="1:16" s="8" customFormat="1" x14ac:dyDescent="0.25">
      <c r="A583" s="11" t="s">
        <v>573</v>
      </c>
      <c r="B583" s="10">
        <v>0</v>
      </c>
      <c r="C583" s="10">
        <v>0</v>
      </c>
      <c r="D583" s="10">
        <v>0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7"/>
    </row>
    <row r="584" spans="1:16" s="8" customFormat="1" x14ac:dyDescent="0.25">
      <c r="A584" s="18" t="s">
        <v>574</v>
      </c>
      <c r="B584" s="10">
        <v>0</v>
      </c>
      <c r="C584" s="10">
        <v>0</v>
      </c>
      <c r="D584" s="10">
        <v>0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7"/>
    </row>
    <row r="585" spans="1:16" s="8" customFormat="1" x14ac:dyDescent="0.25">
      <c r="A585" s="20" t="s">
        <v>575</v>
      </c>
      <c r="B585" s="10">
        <v>0</v>
      </c>
      <c r="C585" s="10">
        <v>0</v>
      </c>
      <c r="D585" s="10">
        <v>0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6.1</v>
      </c>
      <c r="M585" s="10">
        <v>5.9</v>
      </c>
      <c r="N585" s="10">
        <v>5.6</v>
      </c>
      <c r="O585" s="10">
        <v>1.3</v>
      </c>
      <c r="P585" s="7"/>
    </row>
    <row r="586" spans="1:16" s="8" customFormat="1" x14ac:dyDescent="0.25">
      <c r="A586" s="20" t="s">
        <v>576</v>
      </c>
      <c r="B586" s="10">
        <v>0</v>
      </c>
      <c r="C586" s="10">
        <v>0</v>
      </c>
      <c r="D586" s="10">
        <v>0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7"/>
    </row>
    <row r="587" spans="1:16" x14ac:dyDescent="0.25">
      <c r="A587" s="17" t="s">
        <v>577</v>
      </c>
      <c r="B587" s="13">
        <v>0</v>
      </c>
      <c r="C587" s="13">
        <v>0</v>
      </c>
      <c r="D587" s="13">
        <v>0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</row>
    <row r="588" spans="1:16" x14ac:dyDescent="0.25">
      <c r="A588" s="17" t="s">
        <v>578</v>
      </c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6.1</v>
      </c>
      <c r="M588" s="13">
        <v>5.9</v>
      </c>
      <c r="N588" s="13">
        <v>5.6</v>
      </c>
      <c r="O588" s="13">
        <v>1.3</v>
      </c>
    </row>
    <row r="589" spans="1:16" s="8" customFormat="1" x14ac:dyDescent="0.25">
      <c r="A589" s="11" t="s">
        <v>579</v>
      </c>
      <c r="B589" s="10">
        <v>0</v>
      </c>
      <c r="C589" s="10">
        <v>1723</v>
      </c>
      <c r="D589" s="10">
        <v>1451</v>
      </c>
      <c r="E589" s="10">
        <v>1457</v>
      </c>
      <c r="F589" s="10">
        <v>1007</v>
      </c>
      <c r="G589" s="10">
        <v>844</v>
      </c>
      <c r="H589" s="10">
        <v>584</v>
      </c>
      <c r="I589" s="10">
        <v>392</v>
      </c>
      <c r="J589" s="10">
        <v>86</v>
      </c>
      <c r="K589" s="10">
        <f>SUM(K590:K592)</f>
        <v>28</v>
      </c>
      <c r="L589" s="10">
        <v>169</v>
      </c>
      <c r="M589" s="10">
        <v>83</v>
      </c>
      <c r="N589" s="10">
        <v>94.75</v>
      </c>
      <c r="O589" s="10">
        <v>109.5</v>
      </c>
      <c r="P589" s="7"/>
    </row>
    <row r="590" spans="1:16" s="8" customFormat="1" x14ac:dyDescent="0.25">
      <c r="A590" s="11" t="s">
        <v>580</v>
      </c>
      <c r="B590" s="10">
        <v>0</v>
      </c>
      <c r="C590" s="10">
        <v>1723</v>
      </c>
      <c r="D590" s="10">
        <v>1451</v>
      </c>
      <c r="E590" s="10">
        <v>1457</v>
      </c>
      <c r="F590" s="10">
        <v>1007</v>
      </c>
      <c r="G590" s="10">
        <v>844</v>
      </c>
      <c r="H590" s="10">
        <v>584</v>
      </c>
      <c r="I590" s="10">
        <v>392</v>
      </c>
      <c r="J590" s="10">
        <v>86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7"/>
    </row>
    <row r="591" spans="1:16" s="8" customFormat="1" x14ac:dyDescent="0.25">
      <c r="A591" s="11" t="s">
        <v>581</v>
      </c>
      <c r="B591" s="10">
        <v>0</v>
      </c>
      <c r="C591" s="10">
        <v>0</v>
      </c>
      <c r="D591" s="10">
        <v>0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28</v>
      </c>
      <c r="L591" s="10">
        <v>169</v>
      </c>
      <c r="M591" s="10">
        <v>83</v>
      </c>
      <c r="N591" s="10">
        <v>94.75</v>
      </c>
      <c r="O591" s="10">
        <v>109.5</v>
      </c>
      <c r="P591" s="7"/>
    </row>
    <row r="592" spans="1:16" s="8" customFormat="1" x14ac:dyDescent="0.25">
      <c r="A592" s="11" t="s">
        <v>582</v>
      </c>
      <c r="B592" s="10">
        <v>0</v>
      </c>
      <c r="C592" s="10">
        <v>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7"/>
    </row>
    <row r="593" spans="1:16" s="8" customFormat="1" x14ac:dyDescent="0.25">
      <c r="A593" s="11" t="s">
        <v>583</v>
      </c>
      <c r="B593" s="10">
        <v>2409</v>
      </c>
      <c r="C593" s="10">
        <v>4381</v>
      </c>
      <c r="D593" s="10">
        <v>5321</v>
      </c>
      <c r="E593" s="10">
        <v>7699</v>
      </c>
      <c r="F593" s="10">
        <v>9351</v>
      </c>
      <c r="G593" s="10">
        <v>9877</v>
      </c>
      <c r="H593" s="10">
        <v>12130</v>
      </c>
      <c r="I593" s="10">
        <v>12625</v>
      </c>
      <c r="J593" s="10">
        <v>14201</v>
      </c>
      <c r="K593" s="10">
        <f>SUM(K594:K597)</f>
        <v>17967.5</v>
      </c>
      <c r="L593" s="10">
        <v>316.8</v>
      </c>
      <c r="M593" s="10">
        <v>7758</v>
      </c>
      <c r="N593" s="10">
        <v>9064.6</v>
      </c>
      <c r="O593" s="10">
        <v>7618</v>
      </c>
      <c r="P593" s="7"/>
    </row>
    <row r="594" spans="1:16" s="8" customFormat="1" x14ac:dyDescent="0.25">
      <c r="A594" s="11" t="s">
        <v>584</v>
      </c>
      <c r="B594" s="10">
        <v>0</v>
      </c>
      <c r="C594" s="10">
        <v>0</v>
      </c>
      <c r="D594" s="10">
        <v>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7758</v>
      </c>
      <c r="N594" s="10">
        <v>9064.6</v>
      </c>
      <c r="O594" s="10">
        <v>7618</v>
      </c>
      <c r="P594" s="7"/>
    </row>
    <row r="595" spans="1:16" s="8" customFormat="1" x14ac:dyDescent="0.25">
      <c r="A595" s="11" t="s">
        <v>585</v>
      </c>
      <c r="B595" s="10">
        <v>0</v>
      </c>
      <c r="C595" s="10">
        <v>0</v>
      </c>
      <c r="D595" s="10">
        <v>0</v>
      </c>
      <c r="E595" s="10">
        <v>274</v>
      </c>
      <c r="F595" s="10">
        <v>350</v>
      </c>
      <c r="G595" s="10">
        <v>258</v>
      </c>
      <c r="H595" s="10">
        <v>1279</v>
      </c>
      <c r="I595" s="10">
        <v>568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7"/>
    </row>
    <row r="596" spans="1:16" s="8" customFormat="1" x14ac:dyDescent="0.25">
      <c r="A596" s="11" t="s">
        <v>586</v>
      </c>
      <c r="B596" s="10">
        <v>2409</v>
      </c>
      <c r="C596" s="10">
        <v>4381</v>
      </c>
      <c r="D596" s="10">
        <v>5321</v>
      </c>
      <c r="E596" s="10">
        <v>7425</v>
      </c>
      <c r="F596" s="10">
        <v>9000</v>
      </c>
      <c r="G596" s="10">
        <v>9619</v>
      </c>
      <c r="H596" s="10">
        <v>10850</v>
      </c>
      <c r="I596" s="10">
        <v>12057</v>
      </c>
      <c r="J596" s="10">
        <v>14201</v>
      </c>
      <c r="K596" s="10">
        <v>17967.5</v>
      </c>
      <c r="L596" s="10">
        <v>0</v>
      </c>
      <c r="M596" s="10">
        <v>0</v>
      </c>
      <c r="N596" s="10">
        <v>0</v>
      </c>
      <c r="O596" s="10">
        <v>0</v>
      </c>
      <c r="P596" s="7"/>
    </row>
    <row r="597" spans="1:16" s="8" customFormat="1" x14ac:dyDescent="0.25">
      <c r="A597" s="11" t="s">
        <v>587</v>
      </c>
      <c r="B597" s="10">
        <v>0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316.8</v>
      </c>
      <c r="M597" s="10">
        <v>0</v>
      </c>
      <c r="N597" s="10">
        <v>0</v>
      </c>
      <c r="O597" s="10">
        <v>0</v>
      </c>
      <c r="P597" s="7"/>
    </row>
    <row r="598" spans="1:16" s="8" customFormat="1" x14ac:dyDescent="0.25">
      <c r="A598" s="11" t="s">
        <v>588</v>
      </c>
      <c r="B598" s="10">
        <v>0</v>
      </c>
      <c r="C598" s="10">
        <v>0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7"/>
    </row>
    <row r="599" spans="1:16" s="8" customFormat="1" x14ac:dyDescent="0.25">
      <c r="A599" s="18" t="s">
        <v>589</v>
      </c>
      <c r="B599" s="10">
        <v>0</v>
      </c>
      <c r="C599" s="10">
        <v>0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7"/>
    </row>
    <row r="600" spans="1:16" s="8" customFormat="1" x14ac:dyDescent="0.25">
      <c r="A600" s="11" t="s">
        <v>590</v>
      </c>
      <c r="B600" s="10">
        <v>0</v>
      </c>
      <c r="C600" s="10">
        <v>0</v>
      </c>
      <c r="D600" s="10">
        <v>0</v>
      </c>
      <c r="E600" s="10">
        <v>0</v>
      </c>
      <c r="F600" s="10">
        <v>0</v>
      </c>
      <c r="G600" s="10">
        <v>0</v>
      </c>
      <c r="H600" s="10">
        <v>15</v>
      </c>
      <c r="I600" s="10">
        <v>14</v>
      </c>
      <c r="J600" s="10">
        <v>14</v>
      </c>
      <c r="K600" s="10">
        <f>SUM(K601:K602)</f>
        <v>17.760000000000002</v>
      </c>
      <c r="L600" s="10">
        <v>6.62</v>
      </c>
      <c r="M600" s="10">
        <v>0</v>
      </c>
      <c r="N600" s="10">
        <v>0</v>
      </c>
      <c r="O600" s="10">
        <v>0</v>
      </c>
      <c r="P600" s="7"/>
    </row>
    <row r="601" spans="1:16" s="8" customFormat="1" x14ac:dyDescent="0.25">
      <c r="A601" s="11" t="s">
        <v>591</v>
      </c>
      <c r="B601" s="10">
        <v>0</v>
      </c>
      <c r="C601" s="10"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15</v>
      </c>
      <c r="I601" s="10">
        <v>14</v>
      </c>
      <c r="J601" s="10">
        <v>14</v>
      </c>
      <c r="K601" s="10">
        <v>17.760000000000002</v>
      </c>
      <c r="L601" s="10">
        <v>6.62</v>
      </c>
      <c r="M601" s="10">
        <v>0</v>
      </c>
      <c r="N601" s="10">
        <v>0</v>
      </c>
      <c r="O601" s="10">
        <v>0</v>
      </c>
      <c r="P601" s="7"/>
    </row>
    <row r="602" spans="1:16" x14ac:dyDescent="0.25">
      <c r="A602" s="14" t="s">
        <v>592</v>
      </c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0">
        <v>0</v>
      </c>
    </row>
    <row r="603" spans="1:16" s="8" customFormat="1" ht="30" x14ac:dyDescent="0.25">
      <c r="A603" s="11" t="s">
        <v>593</v>
      </c>
      <c r="B603" s="10">
        <v>0</v>
      </c>
      <c r="C603" s="10">
        <v>0</v>
      </c>
      <c r="D603" s="10">
        <v>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7"/>
    </row>
    <row r="604" spans="1:16" x14ac:dyDescent="0.25">
      <c r="A604" s="14" t="s">
        <v>594</v>
      </c>
      <c r="B604" s="13">
        <v>0</v>
      </c>
      <c r="C604" s="13">
        <v>0</v>
      </c>
      <c r="D604" s="13">
        <v>0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0">
        <v>0</v>
      </c>
    </row>
    <row r="605" spans="1:16" x14ac:dyDescent="0.25">
      <c r="A605" s="14" t="s">
        <v>595</v>
      </c>
      <c r="B605" s="13">
        <v>0</v>
      </c>
      <c r="C605" s="13">
        <v>0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0">
        <v>0</v>
      </c>
    </row>
    <row r="606" spans="1:16" x14ac:dyDescent="0.25">
      <c r="A606" s="14" t="s">
        <v>596</v>
      </c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0">
        <v>0</v>
      </c>
    </row>
    <row r="607" spans="1:16" x14ac:dyDescent="0.25">
      <c r="A607" s="14" t="s">
        <v>597</v>
      </c>
      <c r="B607" s="13">
        <v>0</v>
      </c>
      <c r="C607" s="13">
        <v>0</v>
      </c>
      <c r="D607" s="13">
        <v>0</v>
      </c>
      <c r="E607" s="13">
        <v>0</v>
      </c>
      <c r="F607" s="13">
        <v>0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0</v>
      </c>
      <c r="N607" s="13">
        <v>0</v>
      </c>
      <c r="O607" s="10">
        <v>0</v>
      </c>
    </row>
    <row r="608" spans="1:16" x14ac:dyDescent="0.25">
      <c r="A608" s="14" t="s">
        <v>598</v>
      </c>
      <c r="B608" s="13">
        <v>0</v>
      </c>
      <c r="C608" s="13">
        <v>0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0">
        <v>0</v>
      </c>
    </row>
    <row r="609" spans="1:15" x14ac:dyDescent="0.25">
      <c r="A609" s="14" t="s">
        <v>599</v>
      </c>
      <c r="B609" s="13">
        <v>0</v>
      </c>
      <c r="C609" s="13">
        <v>0</v>
      </c>
      <c r="D609" s="13">
        <v>0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0">
        <v>0</v>
      </c>
    </row>
    <row r="610" spans="1:15" x14ac:dyDescent="0.25">
      <c r="A610" s="14" t="s">
        <v>600</v>
      </c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0">
        <v>0</v>
      </c>
    </row>
    <row r="611" spans="1:15" x14ac:dyDescent="0.25">
      <c r="A611" s="14" t="s">
        <v>601</v>
      </c>
      <c r="B611" s="13">
        <v>0</v>
      </c>
      <c r="C611" s="13">
        <v>0</v>
      </c>
      <c r="D611" s="13">
        <v>0</v>
      </c>
      <c r="E611" s="13">
        <v>0</v>
      </c>
      <c r="F611" s="13">
        <v>0</v>
      </c>
      <c r="G611" s="13">
        <v>0</v>
      </c>
      <c r="H611" s="13">
        <v>0</v>
      </c>
      <c r="I611" s="13">
        <v>0</v>
      </c>
      <c r="J611" s="13">
        <v>0</v>
      </c>
      <c r="K611" s="13">
        <v>0</v>
      </c>
      <c r="L611" s="13">
        <v>0</v>
      </c>
      <c r="M611" s="13">
        <v>0</v>
      </c>
      <c r="N611" s="13">
        <v>0</v>
      </c>
      <c r="O611" s="10">
        <v>0</v>
      </c>
    </row>
    <row r="612" spans="1:15" x14ac:dyDescent="0.25">
      <c r="A612" s="14" t="s">
        <v>602</v>
      </c>
      <c r="B612" s="13">
        <v>0</v>
      </c>
      <c r="C612" s="13">
        <v>0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0">
        <v>0</v>
      </c>
    </row>
    <row r="613" spans="1:15" x14ac:dyDescent="0.25">
      <c r="A613" s="14" t="s">
        <v>603</v>
      </c>
      <c r="B613" s="13">
        <v>0</v>
      </c>
      <c r="C613" s="13">
        <v>0</v>
      </c>
      <c r="D613" s="13">
        <v>0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0">
        <v>0</v>
      </c>
    </row>
    <row r="614" spans="1:15" x14ac:dyDescent="0.25">
      <c r="A614" s="14" t="s">
        <v>604</v>
      </c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0">
        <v>0</v>
      </c>
    </row>
    <row r="615" spans="1:15" x14ac:dyDescent="0.25">
      <c r="A615" s="14" t="s">
        <v>605</v>
      </c>
      <c r="B615" s="13">
        <v>0</v>
      </c>
      <c r="C615" s="13">
        <v>0</v>
      </c>
      <c r="D615" s="13">
        <v>0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3">
        <v>0</v>
      </c>
      <c r="O615" s="10">
        <v>0</v>
      </c>
    </row>
    <row r="616" spans="1:15" x14ac:dyDescent="0.25">
      <c r="A616" s="14" t="s">
        <v>606</v>
      </c>
      <c r="B616" s="13">
        <v>0</v>
      </c>
      <c r="C616" s="13">
        <v>0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0">
        <v>0</v>
      </c>
    </row>
    <row r="617" spans="1:15" x14ac:dyDescent="0.25">
      <c r="A617" s="14" t="s">
        <v>607</v>
      </c>
      <c r="B617" s="13">
        <v>0</v>
      </c>
      <c r="C617" s="13">
        <v>0</v>
      </c>
      <c r="D617" s="13">
        <v>0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0">
        <v>0</v>
      </c>
    </row>
    <row r="618" spans="1:15" x14ac:dyDescent="0.25">
      <c r="A618" s="14" t="s">
        <v>608</v>
      </c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0">
        <v>0</v>
      </c>
    </row>
    <row r="619" spans="1:15" x14ac:dyDescent="0.25">
      <c r="A619" s="14" t="s">
        <v>609</v>
      </c>
      <c r="B619" s="13">
        <v>0</v>
      </c>
      <c r="C619" s="13">
        <v>0</v>
      </c>
      <c r="D619" s="13">
        <v>0</v>
      </c>
      <c r="E619" s="13">
        <v>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0">
        <v>0</v>
      </c>
    </row>
    <row r="620" spans="1:15" x14ac:dyDescent="0.25">
      <c r="A620" s="14" t="s">
        <v>610</v>
      </c>
      <c r="B620" s="13">
        <v>0</v>
      </c>
      <c r="C620" s="13">
        <v>0</v>
      </c>
      <c r="D620" s="13">
        <v>0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0">
        <v>0</v>
      </c>
    </row>
    <row r="621" spans="1:15" x14ac:dyDescent="0.25">
      <c r="A621" s="14" t="s">
        <v>611</v>
      </c>
      <c r="B621" s="13">
        <v>0</v>
      </c>
      <c r="C621" s="13">
        <v>0</v>
      </c>
      <c r="D621" s="13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0">
        <v>0</v>
      </c>
    </row>
    <row r="622" spans="1:15" x14ac:dyDescent="0.25">
      <c r="A622" s="14" t="s">
        <v>612</v>
      </c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0">
        <v>0</v>
      </c>
    </row>
    <row r="623" spans="1:15" x14ac:dyDescent="0.25">
      <c r="A623" s="14" t="s">
        <v>613</v>
      </c>
      <c r="B623" s="13">
        <v>0</v>
      </c>
      <c r="C623" s="13">
        <v>0</v>
      </c>
      <c r="D623" s="13">
        <v>0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3">
        <v>0</v>
      </c>
      <c r="O623" s="10">
        <v>0</v>
      </c>
    </row>
    <row r="624" spans="1:15" x14ac:dyDescent="0.25">
      <c r="A624" s="14" t="s">
        <v>614</v>
      </c>
      <c r="B624" s="13">
        <v>0</v>
      </c>
      <c r="C624" s="13">
        <v>0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0">
        <v>0</v>
      </c>
    </row>
    <row r="625" spans="1:15" x14ac:dyDescent="0.25">
      <c r="A625" s="14" t="s">
        <v>615</v>
      </c>
      <c r="B625" s="13">
        <v>0</v>
      </c>
      <c r="C625" s="13">
        <v>0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0">
        <v>0</v>
      </c>
    </row>
    <row r="626" spans="1:15" x14ac:dyDescent="0.25">
      <c r="A626" s="14" t="s">
        <v>616</v>
      </c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0">
        <v>0</v>
      </c>
    </row>
    <row r="627" spans="1:15" x14ac:dyDescent="0.25">
      <c r="A627" s="14" t="s">
        <v>617</v>
      </c>
      <c r="B627" s="13">
        <v>0</v>
      </c>
      <c r="C627" s="13">
        <v>0</v>
      </c>
      <c r="D627" s="13">
        <v>0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0">
        <v>0</v>
      </c>
    </row>
    <row r="628" spans="1:15" x14ac:dyDescent="0.25">
      <c r="A628" s="14" t="s">
        <v>618</v>
      </c>
      <c r="B628" s="13">
        <v>0</v>
      </c>
      <c r="C628" s="13">
        <v>0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0">
        <v>0</v>
      </c>
    </row>
    <row r="629" spans="1:15" x14ac:dyDescent="0.25">
      <c r="A629" s="14" t="s">
        <v>619</v>
      </c>
      <c r="B629" s="13">
        <v>0</v>
      </c>
      <c r="C629" s="13">
        <v>0</v>
      </c>
      <c r="D629" s="13">
        <v>0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0">
        <v>0</v>
      </c>
    </row>
    <row r="630" spans="1:15" x14ac:dyDescent="0.25">
      <c r="A630" s="14" t="s">
        <v>620</v>
      </c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0">
        <v>0</v>
      </c>
    </row>
    <row r="631" spans="1:15" x14ac:dyDescent="0.25">
      <c r="A631" s="14" t="s">
        <v>621</v>
      </c>
      <c r="B631" s="13">
        <v>0</v>
      </c>
      <c r="C631" s="13">
        <v>0</v>
      </c>
      <c r="D631" s="13">
        <v>0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0">
        <v>0</v>
      </c>
    </row>
    <row r="632" spans="1:15" x14ac:dyDescent="0.25">
      <c r="A632" s="14" t="s">
        <v>622</v>
      </c>
      <c r="B632" s="13">
        <v>0</v>
      </c>
      <c r="C632" s="13">
        <v>0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0">
        <v>0</v>
      </c>
    </row>
    <row r="633" spans="1:15" x14ac:dyDescent="0.25">
      <c r="A633" s="14" t="s">
        <v>623</v>
      </c>
      <c r="B633" s="13">
        <v>0</v>
      </c>
      <c r="C633" s="13">
        <v>0</v>
      </c>
      <c r="D633" s="13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0">
        <v>0</v>
      </c>
    </row>
    <row r="634" spans="1:15" ht="15" customHeight="1" x14ac:dyDescent="0.25">
      <c r="A634" s="14" t="s">
        <v>624</v>
      </c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0">
        <v>0</v>
      </c>
    </row>
    <row r="635" spans="1:15" x14ac:dyDescent="0.25">
      <c r="A635" s="14" t="s">
        <v>625</v>
      </c>
      <c r="B635" s="13">
        <v>0</v>
      </c>
      <c r="C635" s="13">
        <v>0</v>
      </c>
      <c r="D635" s="13">
        <v>0</v>
      </c>
      <c r="E635" s="13">
        <v>0</v>
      </c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  <c r="L635" s="13">
        <v>0</v>
      </c>
      <c r="M635" s="13">
        <v>0</v>
      </c>
      <c r="N635" s="13">
        <v>0</v>
      </c>
      <c r="O635" s="10">
        <v>0</v>
      </c>
    </row>
    <row r="636" spans="1:15" x14ac:dyDescent="0.25">
      <c r="A636" s="14" t="s">
        <v>626</v>
      </c>
      <c r="B636" s="13">
        <v>0</v>
      </c>
      <c r="C636" s="13">
        <v>0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0">
        <v>0</v>
      </c>
    </row>
    <row r="637" spans="1:15" x14ac:dyDescent="0.25">
      <c r="A637" s="14" t="s">
        <v>627</v>
      </c>
      <c r="B637" s="13">
        <v>0</v>
      </c>
      <c r="C637" s="13">
        <v>0</v>
      </c>
      <c r="D637" s="13">
        <v>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0">
        <v>0</v>
      </c>
    </row>
    <row r="638" spans="1:15" x14ac:dyDescent="0.25">
      <c r="A638" s="14" t="s">
        <v>628</v>
      </c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0">
        <v>0</v>
      </c>
    </row>
    <row r="639" spans="1:15" x14ac:dyDescent="0.25">
      <c r="A639" s="14" t="s">
        <v>629</v>
      </c>
      <c r="B639" s="13">
        <v>0</v>
      </c>
      <c r="C639" s="13">
        <v>0</v>
      </c>
      <c r="D639" s="13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  <c r="O639" s="10">
        <v>0</v>
      </c>
    </row>
    <row r="640" spans="1:15" x14ac:dyDescent="0.25">
      <c r="A640" s="14" t="s">
        <v>630</v>
      </c>
      <c r="B640" s="13">
        <v>0</v>
      </c>
      <c r="C640" s="13">
        <v>0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0">
        <v>0</v>
      </c>
    </row>
    <row r="641" spans="1:16" x14ac:dyDescent="0.25">
      <c r="A641" s="14" t="s">
        <v>796</v>
      </c>
      <c r="B641" s="13">
        <v>0</v>
      </c>
      <c r="C641" s="13">
        <v>0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0">
        <v>0</v>
      </c>
    </row>
    <row r="642" spans="1:16" x14ac:dyDescent="0.25">
      <c r="A642" s="14" t="s">
        <v>797</v>
      </c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0">
        <v>0</v>
      </c>
    </row>
    <row r="643" spans="1:16" x14ac:dyDescent="0.25">
      <c r="A643" s="14" t="s">
        <v>798</v>
      </c>
      <c r="B643" s="13">
        <v>0</v>
      </c>
      <c r="C643" s="13">
        <v>0</v>
      </c>
      <c r="D643" s="13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0</v>
      </c>
      <c r="O643" s="10">
        <v>0</v>
      </c>
    </row>
    <row r="644" spans="1:16" s="8" customFormat="1" x14ac:dyDescent="0.25">
      <c r="A644" s="11" t="s">
        <v>631</v>
      </c>
      <c r="B644" s="10">
        <v>0</v>
      </c>
      <c r="C644" s="10">
        <v>0</v>
      </c>
      <c r="D644" s="10">
        <v>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7"/>
    </row>
    <row r="645" spans="1:16" x14ac:dyDescent="0.25">
      <c r="A645" s="14" t="s">
        <v>632</v>
      </c>
      <c r="B645" s="13">
        <v>0</v>
      </c>
      <c r="C645" s="13">
        <v>0</v>
      </c>
      <c r="D645" s="13">
        <v>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0</v>
      </c>
      <c r="O645" s="10">
        <v>0</v>
      </c>
    </row>
    <row r="646" spans="1:16" x14ac:dyDescent="0.25">
      <c r="A646" s="14" t="s">
        <v>633</v>
      </c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0">
        <v>0</v>
      </c>
    </row>
    <row r="647" spans="1:16" x14ac:dyDescent="0.25">
      <c r="A647" s="14" t="s">
        <v>634</v>
      </c>
      <c r="B647" s="13">
        <v>0</v>
      </c>
      <c r="C647" s="13">
        <v>0</v>
      </c>
      <c r="D647" s="13">
        <v>0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  <c r="M647" s="13">
        <v>0</v>
      </c>
      <c r="N647" s="13">
        <v>0</v>
      </c>
      <c r="O647" s="10">
        <v>0</v>
      </c>
    </row>
    <row r="648" spans="1:16" ht="16.5" customHeight="1" x14ac:dyDescent="0.25">
      <c r="A648" s="14" t="s">
        <v>635</v>
      </c>
      <c r="B648" s="13">
        <v>0</v>
      </c>
      <c r="C648" s="13">
        <v>0</v>
      </c>
      <c r="D648" s="13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0">
        <v>0</v>
      </c>
    </row>
    <row r="649" spans="1:16" ht="30" x14ac:dyDescent="0.25">
      <c r="A649" s="14" t="s">
        <v>636</v>
      </c>
      <c r="B649" s="13">
        <v>0</v>
      </c>
      <c r="C649" s="13">
        <v>0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  <c r="O649" s="10">
        <v>0</v>
      </c>
    </row>
    <row r="650" spans="1:16" x14ac:dyDescent="0.25">
      <c r="A650" s="14" t="s">
        <v>637</v>
      </c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0">
        <v>0</v>
      </c>
    </row>
    <row r="651" spans="1:16" x14ac:dyDescent="0.25">
      <c r="A651" s="14" t="s">
        <v>638</v>
      </c>
      <c r="B651" s="13">
        <v>0</v>
      </c>
      <c r="C651" s="13">
        <v>0</v>
      </c>
      <c r="D651" s="13">
        <v>0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0</v>
      </c>
      <c r="N651" s="13">
        <v>0</v>
      </c>
      <c r="O651" s="10">
        <v>0</v>
      </c>
    </row>
    <row r="652" spans="1:16" x14ac:dyDescent="0.25">
      <c r="A652" s="14" t="s">
        <v>639</v>
      </c>
      <c r="B652" s="13">
        <v>0</v>
      </c>
      <c r="C652" s="13">
        <v>0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0">
        <v>0</v>
      </c>
    </row>
    <row r="653" spans="1:16" x14ac:dyDescent="0.25">
      <c r="A653" s="14" t="s">
        <v>640</v>
      </c>
      <c r="B653" s="13">
        <v>0</v>
      </c>
      <c r="C653" s="13">
        <v>0</v>
      </c>
      <c r="D653" s="13">
        <v>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0</v>
      </c>
      <c r="O653" s="10">
        <v>0</v>
      </c>
    </row>
    <row r="654" spans="1:16" ht="30" x14ac:dyDescent="0.25">
      <c r="A654" s="14" t="s">
        <v>641</v>
      </c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0">
        <v>0</v>
      </c>
    </row>
    <row r="655" spans="1:16" ht="30" x14ac:dyDescent="0.25">
      <c r="A655" s="14" t="s">
        <v>642</v>
      </c>
      <c r="B655" s="13">
        <v>0</v>
      </c>
      <c r="C655" s="13">
        <v>0</v>
      </c>
      <c r="D655" s="13">
        <v>0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0</v>
      </c>
      <c r="N655" s="13">
        <v>0</v>
      </c>
      <c r="O655" s="10">
        <v>0</v>
      </c>
    </row>
    <row r="656" spans="1:16" x14ac:dyDescent="0.25">
      <c r="A656" s="14" t="s">
        <v>643</v>
      </c>
      <c r="B656" s="13">
        <v>0</v>
      </c>
      <c r="C656" s="13">
        <v>0</v>
      </c>
      <c r="D656" s="13">
        <v>0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0">
        <v>0</v>
      </c>
    </row>
    <row r="657" spans="1:16" ht="30" x14ac:dyDescent="0.25">
      <c r="A657" s="14" t="s">
        <v>644</v>
      </c>
      <c r="B657" s="13">
        <v>0</v>
      </c>
      <c r="C657" s="13">
        <v>0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0">
        <v>0</v>
      </c>
    </row>
    <row r="658" spans="1:16" ht="30" x14ac:dyDescent="0.25">
      <c r="A658" s="14" t="s">
        <v>645</v>
      </c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0">
        <v>0</v>
      </c>
    </row>
    <row r="659" spans="1:16" x14ac:dyDescent="0.25">
      <c r="A659" s="14" t="s">
        <v>646</v>
      </c>
      <c r="B659" s="13">
        <v>0</v>
      </c>
      <c r="C659" s="13">
        <v>0</v>
      </c>
      <c r="D659" s="13">
        <v>0</v>
      </c>
      <c r="E659" s="13">
        <v>0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0</v>
      </c>
      <c r="N659" s="13">
        <v>0</v>
      </c>
      <c r="O659" s="10">
        <v>0</v>
      </c>
    </row>
    <row r="660" spans="1:16" s="8" customFormat="1" x14ac:dyDescent="0.25">
      <c r="A660" s="11" t="s">
        <v>647</v>
      </c>
      <c r="B660" s="10">
        <v>0</v>
      </c>
      <c r="C660" s="10">
        <v>61</v>
      </c>
      <c r="D660" s="10">
        <v>1</v>
      </c>
      <c r="E660" s="10">
        <v>6121</v>
      </c>
      <c r="F660" s="10">
        <v>191</v>
      </c>
      <c r="G660" s="10">
        <v>15430</v>
      </c>
      <c r="H660" s="10">
        <v>13957</v>
      </c>
      <c r="I660" s="10">
        <v>14045</v>
      </c>
      <c r="J660" s="10">
        <v>16239</v>
      </c>
      <c r="K660" s="10">
        <f>SUM(K661:K687)</f>
        <v>18038.2</v>
      </c>
      <c r="L660" s="10">
        <v>12907.309999999998</v>
      </c>
      <c r="M660" s="10">
        <v>15106.03</v>
      </c>
      <c r="N660" s="10">
        <v>18263.259999999998</v>
      </c>
      <c r="O660" s="10">
        <v>19917.230000000003</v>
      </c>
      <c r="P660" s="7"/>
    </row>
    <row r="661" spans="1:16" x14ac:dyDescent="0.25">
      <c r="A661" s="14" t="s">
        <v>648</v>
      </c>
      <c r="B661" s="13">
        <v>0</v>
      </c>
      <c r="C661" s="13">
        <v>0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</row>
    <row r="662" spans="1:16" ht="30" x14ac:dyDescent="0.25">
      <c r="A662" s="14" t="s">
        <v>649</v>
      </c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</row>
    <row r="663" spans="1:16" x14ac:dyDescent="0.25">
      <c r="A663" s="14" t="s">
        <v>650</v>
      </c>
      <c r="B663" s="13">
        <v>0</v>
      </c>
      <c r="C663" s="13">
        <v>0</v>
      </c>
      <c r="D663" s="13">
        <v>0</v>
      </c>
      <c r="E663" s="13">
        <v>0</v>
      </c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</row>
    <row r="664" spans="1:16" x14ac:dyDescent="0.25">
      <c r="A664" s="14" t="s">
        <v>651</v>
      </c>
      <c r="B664" s="13">
        <v>0</v>
      </c>
      <c r="C664" s="13">
        <v>0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</row>
    <row r="665" spans="1:16" x14ac:dyDescent="0.25">
      <c r="A665" s="14" t="s">
        <v>652</v>
      </c>
      <c r="B665" s="13">
        <v>0</v>
      </c>
      <c r="C665" s="13">
        <v>0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1440</v>
      </c>
    </row>
    <row r="666" spans="1:16" x14ac:dyDescent="0.25">
      <c r="A666" s="14" t="s">
        <v>653</v>
      </c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</row>
    <row r="667" spans="1:16" x14ac:dyDescent="0.25">
      <c r="A667" s="14" t="s">
        <v>654</v>
      </c>
      <c r="B667" s="13">
        <v>0</v>
      </c>
      <c r="C667" s="13">
        <v>0</v>
      </c>
      <c r="D667" s="13">
        <v>1</v>
      </c>
      <c r="E667" s="13">
        <v>3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</row>
    <row r="668" spans="1:16" x14ac:dyDescent="0.25">
      <c r="A668" s="14" t="s">
        <v>655</v>
      </c>
      <c r="B668" s="13">
        <v>0</v>
      </c>
      <c r="C668" s="13">
        <v>0</v>
      </c>
      <c r="D668" s="13">
        <v>0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</row>
    <row r="669" spans="1:16" x14ac:dyDescent="0.25">
      <c r="A669" s="14" t="s">
        <v>656</v>
      </c>
      <c r="B669" s="13">
        <v>0</v>
      </c>
      <c r="C669" s="13">
        <v>0</v>
      </c>
      <c r="D669" s="13">
        <v>0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</row>
    <row r="670" spans="1:16" x14ac:dyDescent="0.25">
      <c r="A670" s="14" t="s">
        <v>657</v>
      </c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</row>
    <row r="671" spans="1:16" x14ac:dyDescent="0.25">
      <c r="A671" s="14" t="s">
        <v>658</v>
      </c>
      <c r="B671" s="13">
        <v>0</v>
      </c>
      <c r="C671" s="13">
        <v>0</v>
      </c>
      <c r="D671" s="13">
        <v>0</v>
      </c>
      <c r="E671" s="13">
        <v>0</v>
      </c>
      <c r="F671" s="13">
        <v>0</v>
      </c>
      <c r="G671" s="13">
        <v>0</v>
      </c>
      <c r="H671" s="13">
        <v>494</v>
      </c>
      <c r="I671" s="13">
        <v>0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</row>
    <row r="672" spans="1:16" x14ac:dyDescent="0.25">
      <c r="A672" s="14" t="s">
        <v>659</v>
      </c>
      <c r="B672" s="13">
        <v>0</v>
      </c>
      <c r="C672" s="13">
        <v>0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</row>
    <row r="673" spans="1:15" x14ac:dyDescent="0.25">
      <c r="A673" s="14" t="s">
        <v>660</v>
      </c>
      <c r="B673" s="13">
        <v>0</v>
      </c>
      <c r="C673" s="13">
        <v>0</v>
      </c>
      <c r="D673" s="13">
        <v>0</v>
      </c>
      <c r="E673" s="13">
        <v>0</v>
      </c>
      <c r="F673" s="13">
        <v>191</v>
      </c>
      <c r="G673" s="13">
        <v>494</v>
      </c>
      <c r="H673" s="13">
        <v>0</v>
      </c>
      <c r="I673" s="13">
        <v>797</v>
      </c>
      <c r="J673" s="13">
        <v>399</v>
      </c>
      <c r="K673" s="13">
        <v>972.34</v>
      </c>
      <c r="L673" s="13">
        <v>988.28</v>
      </c>
      <c r="M673" s="13">
        <v>1147.68</v>
      </c>
      <c r="N673" s="13">
        <v>1880.92</v>
      </c>
      <c r="O673" s="13">
        <v>2056.2600000000002</v>
      </c>
    </row>
    <row r="674" spans="1:15" x14ac:dyDescent="0.25">
      <c r="A674" s="14" t="s">
        <v>661</v>
      </c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</row>
    <row r="675" spans="1:15" x14ac:dyDescent="0.25">
      <c r="A675" s="14" t="s">
        <v>662</v>
      </c>
      <c r="B675" s="13">
        <v>0</v>
      </c>
      <c r="C675" s="13">
        <v>0</v>
      </c>
      <c r="D675" s="13">
        <v>0</v>
      </c>
      <c r="E675" s="13">
        <v>0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</row>
    <row r="676" spans="1:15" x14ac:dyDescent="0.25">
      <c r="A676" s="14" t="s">
        <v>663</v>
      </c>
      <c r="B676" s="13">
        <v>0</v>
      </c>
      <c r="C676" s="13">
        <v>0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</row>
    <row r="677" spans="1:15" x14ac:dyDescent="0.25">
      <c r="A677" s="14" t="s">
        <v>664</v>
      </c>
      <c r="B677" s="13">
        <v>0</v>
      </c>
      <c r="C677" s="13">
        <v>0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3">
        <v>0</v>
      </c>
      <c r="O677" s="13">
        <v>0</v>
      </c>
    </row>
    <row r="678" spans="1:15" x14ac:dyDescent="0.25">
      <c r="A678" s="14" t="s">
        <v>665</v>
      </c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30.35</v>
      </c>
      <c r="M678" s="13">
        <v>49.12</v>
      </c>
      <c r="N678" s="13">
        <v>44.54</v>
      </c>
      <c r="O678" s="13">
        <v>73.8</v>
      </c>
    </row>
    <row r="679" spans="1:15" x14ac:dyDescent="0.25">
      <c r="A679" s="14" t="s">
        <v>666</v>
      </c>
      <c r="B679" s="13">
        <v>0</v>
      </c>
      <c r="C679" s="13">
        <v>0</v>
      </c>
      <c r="D679" s="13">
        <v>0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</row>
    <row r="680" spans="1:15" x14ac:dyDescent="0.25">
      <c r="A680" s="14" t="s">
        <v>667</v>
      </c>
      <c r="B680" s="13">
        <v>0</v>
      </c>
      <c r="C680" s="13">
        <v>75</v>
      </c>
      <c r="D680" s="13">
        <v>1148</v>
      </c>
      <c r="E680" s="13">
        <v>0</v>
      </c>
      <c r="F680" s="13">
        <v>3342</v>
      </c>
      <c r="G680" s="13">
        <v>7074</v>
      </c>
      <c r="H680" s="13">
        <v>9370</v>
      </c>
      <c r="I680" s="13">
        <v>9190</v>
      </c>
      <c r="J680" s="13">
        <v>14602</v>
      </c>
      <c r="K680" s="13">
        <v>14252.03</v>
      </c>
      <c r="L680" s="13">
        <v>9198.7199999999993</v>
      </c>
      <c r="M680" s="13">
        <v>11472.25</v>
      </c>
      <c r="N680" s="13">
        <v>14781.59</v>
      </c>
      <c r="O680" s="13">
        <v>14089.11</v>
      </c>
    </row>
    <row r="681" spans="1:15" x14ac:dyDescent="0.25">
      <c r="A681" s="14" t="s">
        <v>668</v>
      </c>
      <c r="B681" s="13">
        <v>0</v>
      </c>
      <c r="C681" s="13">
        <v>1490</v>
      </c>
      <c r="D681" s="13">
        <v>1803</v>
      </c>
      <c r="E681" s="13">
        <v>0</v>
      </c>
      <c r="F681" s="13">
        <v>2846</v>
      </c>
      <c r="G681" s="13">
        <v>7862</v>
      </c>
      <c r="H681" s="13">
        <v>4093</v>
      </c>
      <c r="I681" s="13">
        <v>4058</v>
      </c>
      <c r="J681" s="13">
        <v>1238</v>
      </c>
      <c r="K681" s="13">
        <v>2813.83</v>
      </c>
      <c r="L681" s="13">
        <v>2689.96</v>
      </c>
      <c r="M681" s="13">
        <v>2436.98</v>
      </c>
      <c r="N681" s="13">
        <v>1556.21</v>
      </c>
      <c r="O681" s="13">
        <v>2258.06</v>
      </c>
    </row>
    <row r="682" spans="1:15" x14ac:dyDescent="0.25">
      <c r="A682" s="14" t="s">
        <v>669</v>
      </c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</row>
    <row r="683" spans="1:15" x14ac:dyDescent="0.25">
      <c r="A683" s="14" t="s">
        <v>670</v>
      </c>
      <c r="B683" s="13">
        <v>0</v>
      </c>
      <c r="C683" s="13">
        <v>0</v>
      </c>
      <c r="D683" s="13">
        <v>0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</row>
    <row r="684" spans="1:15" x14ac:dyDescent="0.25">
      <c r="A684" s="14" t="s">
        <v>671</v>
      </c>
      <c r="B684" s="13">
        <v>0</v>
      </c>
      <c r="C684" s="13">
        <v>0</v>
      </c>
      <c r="D684" s="13">
        <v>0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</row>
    <row r="685" spans="1:15" x14ac:dyDescent="0.25">
      <c r="A685" s="14" t="s">
        <v>672</v>
      </c>
      <c r="B685" s="13">
        <v>0</v>
      </c>
      <c r="C685" s="13">
        <v>0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</row>
    <row r="686" spans="1:15" x14ac:dyDescent="0.25">
      <c r="A686" s="14" t="s">
        <v>673</v>
      </c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</row>
    <row r="687" spans="1:15" x14ac:dyDescent="0.25">
      <c r="A687" s="14" t="s">
        <v>674</v>
      </c>
      <c r="B687" s="13">
        <v>0</v>
      </c>
      <c r="C687" s="13">
        <v>61</v>
      </c>
      <c r="D687" s="13">
        <v>0</v>
      </c>
      <c r="E687" s="13">
        <v>6118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</row>
    <row r="688" spans="1:15" x14ac:dyDescent="0.25">
      <c r="A688" s="24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</row>
    <row r="689" spans="1:16" s="8" customFormat="1" x14ac:dyDescent="0.25">
      <c r="A689" s="20" t="s">
        <v>675</v>
      </c>
      <c r="B689" s="10">
        <v>0</v>
      </c>
      <c r="C689" s="10">
        <v>0</v>
      </c>
      <c r="D689" s="10">
        <v>225</v>
      </c>
      <c r="E689" s="10">
        <v>36</v>
      </c>
      <c r="F689" s="10">
        <v>651</v>
      </c>
      <c r="G689" s="10">
        <v>1619</v>
      </c>
      <c r="H689" s="10">
        <v>3495</v>
      </c>
      <c r="I689" s="10">
        <v>4928</v>
      </c>
      <c r="J689" s="10">
        <v>4587</v>
      </c>
      <c r="K689" s="10">
        <f>SUM(K690:K693)</f>
        <v>5076.51</v>
      </c>
      <c r="L689" s="10">
        <v>7004.57</v>
      </c>
      <c r="M689" s="10">
        <v>13098.21</v>
      </c>
      <c r="N689" s="10">
        <v>8797.43</v>
      </c>
      <c r="O689" s="10">
        <v>9549.34</v>
      </c>
      <c r="P689" s="7"/>
    </row>
    <row r="690" spans="1:16" s="8" customFormat="1" x14ac:dyDescent="0.25">
      <c r="A690" s="11" t="s">
        <v>676</v>
      </c>
      <c r="B690" s="10">
        <v>0</v>
      </c>
      <c r="C690" s="10">
        <v>0</v>
      </c>
      <c r="D690" s="10">
        <v>0</v>
      </c>
      <c r="E690" s="10">
        <v>36</v>
      </c>
      <c r="F690" s="10">
        <v>475</v>
      </c>
      <c r="G690" s="10">
        <v>89</v>
      </c>
      <c r="H690" s="10">
        <v>224</v>
      </c>
      <c r="I690" s="10">
        <v>144</v>
      </c>
      <c r="J690" s="10">
        <v>576</v>
      </c>
      <c r="K690" s="10">
        <v>1252.73</v>
      </c>
      <c r="L690" s="10">
        <v>2993.72</v>
      </c>
      <c r="M690" s="10">
        <v>7709.68</v>
      </c>
      <c r="N690" s="10">
        <v>2757.97</v>
      </c>
      <c r="O690" s="10">
        <v>3503.82</v>
      </c>
      <c r="P690" s="7"/>
    </row>
    <row r="691" spans="1:16" s="8" customFormat="1" x14ac:dyDescent="0.25">
      <c r="A691" s="11" t="s">
        <v>677</v>
      </c>
      <c r="B691" s="10">
        <v>0</v>
      </c>
      <c r="C691" s="10">
        <v>0</v>
      </c>
      <c r="D691" s="10">
        <v>0</v>
      </c>
      <c r="E691" s="10">
        <v>0</v>
      </c>
      <c r="F691" s="10">
        <v>176</v>
      </c>
      <c r="G691" s="10">
        <v>1530</v>
      </c>
      <c r="H691" s="10">
        <v>3271</v>
      </c>
      <c r="I691" s="10">
        <v>4784</v>
      </c>
      <c r="J691" s="10">
        <v>4011</v>
      </c>
      <c r="K691" s="10">
        <v>3823.78</v>
      </c>
      <c r="L691" s="10">
        <v>4010.85</v>
      </c>
      <c r="M691" s="10">
        <v>5388.53</v>
      </c>
      <c r="N691" s="10">
        <v>6037.85</v>
      </c>
      <c r="O691" s="10">
        <v>5994.4</v>
      </c>
      <c r="P691" s="7"/>
    </row>
    <row r="692" spans="1:16" s="8" customFormat="1" x14ac:dyDescent="0.25">
      <c r="A692" s="11" t="s">
        <v>678</v>
      </c>
      <c r="B692" s="10">
        <v>0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1.61</v>
      </c>
      <c r="O692" s="10">
        <v>51.12</v>
      </c>
      <c r="P692" s="7"/>
    </row>
    <row r="693" spans="1:16" s="8" customFormat="1" x14ac:dyDescent="0.25">
      <c r="A693" s="11" t="s">
        <v>679</v>
      </c>
      <c r="B693" s="10">
        <v>0</v>
      </c>
      <c r="C693" s="10">
        <v>0</v>
      </c>
      <c r="D693" s="10">
        <v>0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7"/>
    </row>
    <row r="694" spans="1:16" s="8" customFormat="1" x14ac:dyDescent="0.25">
      <c r="A694" s="24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7"/>
    </row>
    <row r="695" spans="1:16" s="8" customFormat="1" x14ac:dyDescent="0.25">
      <c r="A695" s="11" t="s">
        <v>680</v>
      </c>
      <c r="B695" s="10">
        <v>163599</v>
      </c>
      <c r="C695" s="10">
        <v>236519</v>
      </c>
      <c r="D695" s="10">
        <v>257621</v>
      </c>
      <c r="E695" s="10">
        <v>274510</v>
      </c>
      <c r="F695" s="10">
        <v>357062</v>
      </c>
      <c r="G695" s="10">
        <v>434697</v>
      </c>
      <c r="H695" s="10">
        <v>367561</v>
      </c>
      <c r="I695" s="10">
        <v>354600</v>
      </c>
      <c r="J695" s="10">
        <v>321194</v>
      </c>
      <c r="K695" s="10">
        <f>K696+K735+K739</f>
        <v>359822.69</v>
      </c>
      <c r="L695" s="10">
        <v>441037.72</v>
      </c>
      <c r="M695" s="10">
        <v>403141.75</v>
      </c>
      <c r="N695" s="10">
        <v>309839.05</v>
      </c>
      <c r="O695" s="10">
        <v>282113.2</v>
      </c>
      <c r="P695" s="7"/>
    </row>
    <row r="696" spans="1:16" s="8" customFormat="1" x14ac:dyDescent="0.25">
      <c r="A696" s="11" t="s">
        <v>681</v>
      </c>
      <c r="B696" s="10">
        <v>163599</v>
      </c>
      <c r="C696" s="10">
        <v>236519</v>
      </c>
      <c r="D696" s="10">
        <v>257621</v>
      </c>
      <c r="E696" s="10">
        <v>274510</v>
      </c>
      <c r="F696" s="10">
        <v>357062</v>
      </c>
      <c r="G696" s="10">
        <v>434697</v>
      </c>
      <c r="H696" s="10">
        <v>367561</v>
      </c>
      <c r="I696" s="10">
        <v>354600</v>
      </c>
      <c r="J696" s="10">
        <v>321194</v>
      </c>
      <c r="K696" s="15">
        <f>K697+K721</f>
        <v>359822.69</v>
      </c>
      <c r="L696" s="10">
        <v>441037.72</v>
      </c>
      <c r="M696" s="10">
        <v>403141.75</v>
      </c>
      <c r="N696" s="10">
        <v>309839.05</v>
      </c>
      <c r="O696" s="10">
        <v>282113.2</v>
      </c>
      <c r="P696" s="7"/>
    </row>
    <row r="697" spans="1:16" s="8" customFormat="1" x14ac:dyDescent="0.25">
      <c r="A697" s="11" t="s">
        <v>681</v>
      </c>
      <c r="B697" s="10">
        <v>163599</v>
      </c>
      <c r="C697" s="10">
        <v>236519</v>
      </c>
      <c r="D697" s="10">
        <v>257621</v>
      </c>
      <c r="E697" s="10">
        <v>274510</v>
      </c>
      <c r="F697" s="10">
        <v>357062</v>
      </c>
      <c r="G697" s="10">
        <v>434697</v>
      </c>
      <c r="H697" s="10">
        <v>367561</v>
      </c>
      <c r="I697" s="10">
        <v>354600</v>
      </c>
      <c r="J697" s="10">
        <v>321194</v>
      </c>
      <c r="K697" s="15">
        <f>SUM(K698:K720)</f>
        <v>359696.99</v>
      </c>
      <c r="L697" s="10">
        <v>440792.48</v>
      </c>
      <c r="M697" s="10">
        <v>403141.75</v>
      </c>
      <c r="N697" s="10">
        <v>309632.33</v>
      </c>
      <c r="O697" s="10">
        <v>281864.67</v>
      </c>
      <c r="P697" s="7"/>
    </row>
    <row r="698" spans="1:16" x14ac:dyDescent="0.25">
      <c r="A698" s="14" t="s">
        <v>682</v>
      </c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</row>
    <row r="699" spans="1:16" ht="30" x14ac:dyDescent="0.25">
      <c r="A699" s="14" t="s">
        <v>683</v>
      </c>
      <c r="B699" s="13">
        <v>142470</v>
      </c>
      <c r="C699" s="13">
        <v>203085</v>
      </c>
      <c r="D699" s="13">
        <v>217156</v>
      </c>
      <c r="E699" s="13">
        <v>232155</v>
      </c>
      <c r="F699" s="13">
        <v>294023</v>
      </c>
      <c r="G699" s="13">
        <v>373204</v>
      </c>
      <c r="H699" s="13">
        <v>310980</v>
      </c>
      <c r="I699" s="13">
        <v>312557</v>
      </c>
      <c r="J699" s="13">
        <v>275302</v>
      </c>
      <c r="K699" s="13">
        <v>300686.3</v>
      </c>
      <c r="L699" s="13">
        <v>367248.75</v>
      </c>
      <c r="M699" s="13">
        <v>336258.75</v>
      </c>
      <c r="N699" s="13">
        <v>255543.5</v>
      </c>
      <c r="O699" s="13">
        <v>222387</v>
      </c>
    </row>
    <row r="700" spans="1:16" x14ac:dyDescent="0.25">
      <c r="A700" s="14" t="s">
        <v>684</v>
      </c>
      <c r="B700" s="13">
        <v>0</v>
      </c>
      <c r="C700" s="13">
        <v>0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</row>
    <row r="701" spans="1:16" x14ac:dyDescent="0.25">
      <c r="A701" s="14" t="s">
        <v>685</v>
      </c>
      <c r="B701" s="13">
        <v>0</v>
      </c>
      <c r="C701" s="13">
        <v>0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</row>
    <row r="702" spans="1:16" x14ac:dyDescent="0.25">
      <c r="A702" s="14" t="s">
        <v>686</v>
      </c>
      <c r="B702" s="13">
        <v>11295</v>
      </c>
      <c r="C702" s="13">
        <v>16122</v>
      </c>
      <c r="D702" s="13">
        <v>15525</v>
      </c>
      <c r="E702" s="13">
        <v>15328</v>
      </c>
      <c r="F702" s="13">
        <v>21106</v>
      </c>
      <c r="G702" s="13">
        <v>14133</v>
      </c>
      <c r="H702" s="13">
        <v>13535</v>
      </c>
      <c r="I702" s="13">
        <v>6330</v>
      </c>
      <c r="J702" s="13">
        <v>8706</v>
      </c>
      <c r="K702" s="13">
        <v>10279.48</v>
      </c>
      <c r="L702" s="13">
        <v>13883.15</v>
      </c>
      <c r="M702" s="13">
        <v>11764.2</v>
      </c>
      <c r="N702" s="13">
        <v>5534.4</v>
      </c>
      <c r="O702" s="13">
        <v>5270.53</v>
      </c>
    </row>
    <row r="703" spans="1:16" x14ac:dyDescent="0.25">
      <c r="A703" s="14" t="s">
        <v>687</v>
      </c>
      <c r="B703" s="13">
        <v>0</v>
      </c>
      <c r="C703" s="13">
        <v>0</v>
      </c>
      <c r="D703" s="13">
        <v>0</v>
      </c>
      <c r="E703" s="13">
        <v>0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</row>
    <row r="704" spans="1:16" x14ac:dyDescent="0.25">
      <c r="A704" s="14" t="s">
        <v>688</v>
      </c>
      <c r="B704" s="13">
        <v>0</v>
      </c>
      <c r="C704" s="13">
        <v>0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1666</v>
      </c>
      <c r="N704" s="13">
        <v>1704</v>
      </c>
      <c r="O704" s="13">
        <v>1520</v>
      </c>
    </row>
    <row r="705" spans="1:15" x14ac:dyDescent="0.25">
      <c r="A705" s="14" t="s">
        <v>689</v>
      </c>
      <c r="B705" s="13">
        <v>0</v>
      </c>
      <c r="C705" s="13">
        <v>0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</row>
    <row r="706" spans="1:15" x14ac:dyDescent="0.25">
      <c r="A706" s="14" t="s">
        <v>690</v>
      </c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</row>
    <row r="707" spans="1:15" x14ac:dyDescent="0.25">
      <c r="A707" s="14" t="s">
        <v>691</v>
      </c>
      <c r="B707" s="13">
        <v>0</v>
      </c>
      <c r="C707" s="13">
        <v>0</v>
      </c>
      <c r="D707" s="13">
        <v>0</v>
      </c>
      <c r="E707" s="13">
        <v>0</v>
      </c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13">
        <v>0</v>
      </c>
      <c r="L707" s="13">
        <v>0</v>
      </c>
      <c r="M707" s="13">
        <v>0</v>
      </c>
      <c r="N707" s="13">
        <v>0</v>
      </c>
      <c r="O707" s="13">
        <v>0</v>
      </c>
    </row>
    <row r="708" spans="1:15" x14ac:dyDescent="0.25">
      <c r="A708" s="14" t="s">
        <v>692</v>
      </c>
      <c r="B708" s="13">
        <v>0</v>
      </c>
      <c r="C708" s="13">
        <v>0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</row>
    <row r="709" spans="1:15" x14ac:dyDescent="0.25">
      <c r="A709" s="14" t="s">
        <v>693</v>
      </c>
      <c r="B709" s="13">
        <v>0</v>
      </c>
      <c r="C709" s="13">
        <v>0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</row>
    <row r="710" spans="1:15" x14ac:dyDescent="0.25">
      <c r="A710" s="14" t="s">
        <v>694</v>
      </c>
      <c r="B710" s="13">
        <v>8120</v>
      </c>
      <c r="C710" s="13">
        <v>13041</v>
      </c>
      <c r="D710" s="13">
        <v>18080</v>
      </c>
      <c r="E710" s="13">
        <v>17271</v>
      </c>
      <c r="F710" s="13">
        <v>27482</v>
      </c>
      <c r="G710" s="13">
        <v>28769</v>
      </c>
      <c r="H710" s="13">
        <v>26585</v>
      </c>
      <c r="I710" s="13">
        <v>21151</v>
      </c>
      <c r="J710" s="13">
        <v>19342</v>
      </c>
      <c r="K710" s="13">
        <v>23404.63</v>
      </c>
      <c r="L710" s="13">
        <v>25968.2</v>
      </c>
      <c r="M710" s="13">
        <v>21019.8</v>
      </c>
      <c r="N710" s="13">
        <v>17423.25</v>
      </c>
      <c r="O710" s="13">
        <v>21703.78</v>
      </c>
    </row>
    <row r="711" spans="1:15" x14ac:dyDescent="0.25">
      <c r="A711" s="14" t="s">
        <v>695</v>
      </c>
      <c r="B711" s="13">
        <v>0</v>
      </c>
      <c r="C711" s="13">
        <v>466</v>
      </c>
      <c r="D711" s="13">
        <v>553</v>
      </c>
      <c r="E711" s="13">
        <v>704</v>
      </c>
      <c r="F711" s="13">
        <v>660</v>
      </c>
      <c r="G711" s="13">
        <v>564</v>
      </c>
      <c r="H711" s="13">
        <v>376</v>
      </c>
      <c r="I711" s="13">
        <v>505</v>
      </c>
      <c r="J711" s="13">
        <v>467</v>
      </c>
      <c r="K711" s="13">
        <v>616.88</v>
      </c>
      <c r="L711" s="13">
        <v>436.25</v>
      </c>
      <c r="M711" s="13">
        <v>378.75</v>
      </c>
      <c r="N711" s="13">
        <v>298.75</v>
      </c>
      <c r="O711" s="13">
        <v>350.63</v>
      </c>
    </row>
    <row r="712" spans="1:15" x14ac:dyDescent="0.25">
      <c r="A712" s="14" t="s">
        <v>696</v>
      </c>
      <c r="B712" s="13">
        <v>173</v>
      </c>
      <c r="C712" s="13">
        <v>0</v>
      </c>
      <c r="D712" s="13">
        <v>722</v>
      </c>
      <c r="E712" s="13">
        <v>857</v>
      </c>
      <c r="F712" s="13">
        <v>1549</v>
      </c>
      <c r="G712" s="13">
        <v>1866</v>
      </c>
      <c r="H712" s="13">
        <v>1928</v>
      </c>
      <c r="I712" s="13">
        <v>1427</v>
      </c>
      <c r="J712" s="13">
        <v>1341</v>
      </c>
      <c r="K712" s="13">
        <v>2013</v>
      </c>
      <c r="L712" s="13">
        <v>2728.8</v>
      </c>
      <c r="M712" s="13">
        <v>2558.5500000000002</v>
      </c>
      <c r="N712" s="13">
        <v>1933.35</v>
      </c>
      <c r="O712" s="13">
        <v>2597.0500000000002</v>
      </c>
    </row>
    <row r="713" spans="1:15" x14ac:dyDescent="0.25">
      <c r="A713" s="14" t="s">
        <v>697</v>
      </c>
      <c r="B713" s="13">
        <v>0</v>
      </c>
      <c r="C713" s="13">
        <v>0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</row>
    <row r="714" spans="1:15" x14ac:dyDescent="0.25">
      <c r="A714" s="14" t="s">
        <v>698</v>
      </c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</row>
    <row r="715" spans="1:15" x14ac:dyDescent="0.25">
      <c r="A715" s="14" t="s">
        <v>699</v>
      </c>
      <c r="B715" s="13">
        <v>0</v>
      </c>
      <c r="C715" s="13">
        <v>0</v>
      </c>
      <c r="D715" s="13">
        <v>0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</row>
    <row r="716" spans="1:15" x14ac:dyDescent="0.25">
      <c r="A716" s="14" t="s">
        <v>700</v>
      </c>
      <c r="B716" s="13">
        <v>1541</v>
      </c>
      <c r="C716" s="13">
        <v>3805</v>
      </c>
      <c r="D716" s="13">
        <v>5585</v>
      </c>
      <c r="E716" s="13">
        <v>8196</v>
      </c>
      <c r="F716" s="13">
        <v>12243</v>
      </c>
      <c r="G716" s="13">
        <v>16161</v>
      </c>
      <c r="H716" s="13">
        <v>14157</v>
      </c>
      <c r="I716" s="13">
        <v>12629</v>
      </c>
      <c r="J716" s="13">
        <v>16037</v>
      </c>
      <c r="K716" s="13">
        <v>22696.7</v>
      </c>
      <c r="L716" s="13">
        <v>30527.33</v>
      </c>
      <c r="M716" s="13">
        <v>29289.63</v>
      </c>
      <c r="N716" s="13">
        <v>27195.08</v>
      </c>
      <c r="O716" s="13">
        <v>28035.68</v>
      </c>
    </row>
    <row r="717" spans="1:15" x14ac:dyDescent="0.25">
      <c r="A717" s="14" t="s">
        <v>701</v>
      </c>
      <c r="B717" s="13">
        <v>0</v>
      </c>
      <c r="C717" s="13">
        <v>0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</row>
    <row r="718" spans="1:15" x14ac:dyDescent="0.25">
      <c r="A718" s="14" t="s">
        <v>702</v>
      </c>
      <c r="B718" s="13">
        <v>0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</row>
    <row r="719" spans="1:15" x14ac:dyDescent="0.25">
      <c r="A719" s="14" t="s">
        <v>703</v>
      </c>
      <c r="B719" s="13">
        <v>0</v>
      </c>
      <c r="C719" s="13">
        <v>0</v>
      </c>
      <c r="D719" s="13">
        <v>0</v>
      </c>
      <c r="E719" s="13">
        <v>0</v>
      </c>
      <c r="F719" s="13">
        <v>0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</row>
    <row r="720" spans="1:15" x14ac:dyDescent="0.25">
      <c r="A720" s="14" t="s">
        <v>704</v>
      </c>
      <c r="B720" s="13">
        <v>0</v>
      </c>
      <c r="C720" s="13">
        <v>0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</row>
    <row r="721" spans="1:16" s="8" customFormat="1" x14ac:dyDescent="0.25">
      <c r="A721" s="11" t="s">
        <v>705</v>
      </c>
      <c r="B721" s="10">
        <v>0</v>
      </c>
      <c r="C721" s="10">
        <v>0</v>
      </c>
      <c r="D721" s="10">
        <v>0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f>SUM(K722:K734)</f>
        <v>125.7</v>
      </c>
      <c r="L721" s="10">
        <v>245.23999999999998</v>
      </c>
      <c r="M721" s="10">
        <v>206.07</v>
      </c>
      <c r="N721" s="10">
        <v>206.72</v>
      </c>
      <c r="O721" s="10">
        <v>248.53</v>
      </c>
      <c r="P721" s="7"/>
    </row>
    <row r="722" spans="1:16" x14ac:dyDescent="0.25">
      <c r="A722" s="14" t="s">
        <v>706</v>
      </c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/>
      <c r="L722" s="13">
        <v>0.28999999999999998</v>
      </c>
      <c r="M722" s="13">
        <v>0.37</v>
      </c>
      <c r="N722" s="13">
        <v>0.03</v>
      </c>
      <c r="O722" s="13">
        <v>0.1</v>
      </c>
    </row>
    <row r="723" spans="1:16" x14ac:dyDescent="0.25">
      <c r="A723" s="14" t="s">
        <v>707</v>
      </c>
      <c r="B723" s="13">
        <v>0</v>
      </c>
      <c r="C723" s="13">
        <v>0</v>
      </c>
      <c r="D723" s="13">
        <v>0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0</v>
      </c>
      <c r="N723" s="13">
        <v>0</v>
      </c>
      <c r="O723" s="13">
        <v>0</v>
      </c>
    </row>
    <row r="724" spans="1:16" x14ac:dyDescent="0.25">
      <c r="A724" s="14" t="s">
        <v>708</v>
      </c>
      <c r="B724" s="13">
        <v>0</v>
      </c>
      <c r="C724" s="13">
        <v>0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</row>
    <row r="725" spans="1:16" x14ac:dyDescent="0.25">
      <c r="A725" s="14" t="s">
        <v>709</v>
      </c>
      <c r="B725" s="13">
        <v>0</v>
      </c>
      <c r="C725" s="13">
        <v>0</v>
      </c>
      <c r="D725" s="13">
        <v>0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</row>
    <row r="726" spans="1:16" x14ac:dyDescent="0.25">
      <c r="A726" s="14" t="s">
        <v>710</v>
      </c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</row>
    <row r="727" spans="1:16" x14ac:dyDescent="0.25">
      <c r="A727" s="14" t="s">
        <v>711</v>
      </c>
      <c r="B727" s="13">
        <v>0</v>
      </c>
      <c r="C727" s="13">
        <v>0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  <c r="L727" s="13">
        <v>0</v>
      </c>
      <c r="M727" s="13">
        <v>0</v>
      </c>
      <c r="N727" s="13">
        <v>0</v>
      </c>
      <c r="O727" s="13">
        <v>0</v>
      </c>
    </row>
    <row r="728" spans="1:16" x14ac:dyDescent="0.25">
      <c r="A728" s="14" t="s">
        <v>712</v>
      </c>
      <c r="B728" s="13">
        <v>0</v>
      </c>
      <c r="C728" s="13">
        <v>0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</row>
    <row r="729" spans="1:16" x14ac:dyDescent="0.25">
      <c r="A729" s="14" t="s">
        <v>713</v>
      </c>
      <c r="B729" s="13">
        <v>0</v>
      </c>
      <c r="C729" s="13">
        <v>0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</row>
    <row r="730" spans="1:16" x14ac:dyDescent="0.25">
      <c r="A730" s="14" t="s">
        <v>714</v>
      </c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125.7</v>
      </c>
      <c r="L730" s="13">
        <v>244.95</v>
      </c>
      <c r="M730" s="13">
        <v>205.7</v>
      </c>
      <c r="N730" s="13">
        <v>206.69</v>
      </c>
      <c r="O730" s="13">
        <v>248.43</v>
      </c>
    </row>
    <row r="731" spans="1:16" x14ac:dyDescent="0.25">
      <c r="A731" s="14" t="s">
        <v>715</v>
      </c>
      <c r="B731" s="13">
        <v>0</v>
      </c>
      <c r="C731" s="13">
        <v>0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0</v>
      </c>
      <c r="J731" s="13">
        <v>0</v>
      </c>
      <c r="K731" s="13">
        <v>0</v>
      </c>
      <c r="L731" s="13">
        <v>0</v>
      </c>
      <c r="M731" s="13">
        <v>0</v>
      </c>
      <c r="N731" s="13">
        <v>0</v>
      </c>
      <c r="O731" s="13">
        <v>0</v>
      </c>
    </row>
    <row r="732" spans="1:16" x14ac:dyDescent="0.25">
      <c r="A732" s="14" t="s">
        <v>716</v>
      </c>
      <c r="B732" s="13">
        <v>0</v>
      </c>
      <c r="C732" s="13">
        <v>0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</row>
    <row r="733" spans="1:16" x14ac:dyDescent="0.25">
      <c r="A733" s="14" t="s">
        <v>799</v>
      </c>
      <c r="B733" s="13">
        <v>0</v>
      </c>
      <c r="C733" s="13">
        <v>0</v>
      </c>
      <c r="D733" s="13">
        <v>0</v>
      </c>
      <c r="E733" s="13">
        <v>0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</row>
    <row r="734" spans="1:16" ht="30.75" customHeight="1" x14ac:dyDescent="0.25">
      <c r="A734" s="14" t="s">
        <v>717</v>
      </c>
      <c r="B734" s="13">
        <v>0</v>
      </c>
      <c r="C734" s="13">
        <v>0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</row>
    <row r="735" spans="1:16" s="8" customFormat="1" x14ac:dyDescent="0.25">
      <c r="A735" s="11" t="s">
        <v>718</v>
      </c>
      <c r="B735" s="10">
        <v>0</v>
      </c>
      <c r="C735" s="10">
        <v>0</v>
      </c>
      <c r="D735" s="10">
        <v>0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3">
        <v>0</v>
      </c>
      <c r="P735" s="7"/>
    </row>
    <row r="736" spans="1:16" s="8" customFormat="1" x14ac:dyDescent="0.25">
      <c r="A736" s="18" t="s">
        <v>719</v>
      </c>
      <c r="B736" s="10">
        <v>0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3">
        <v>0</v>
      </c>
      <c r="P736" s="7"/>
    </row>
    <row r="737" spans="1:16" s="8" customFormat="1" x14ac:dyDescent="0.25">
      <c r="A737" s="11" t="s">
        <v>720</v>
      </c>
      <c r="B737" s="10">
        <v>0</v>
      </c>
      <c r="C737" s="10">
        <v>0</v>
      </c>
      <c r="D737" s="10">
        <v>0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3">
        <v>0</v>
      </c>
      <c r="P737" s="7"/>
    </row>
    <row r="738" spans="1:16" s="8" customFormat="1" x14ac:dyDescent="0.25">
      <c r="A738" s="11" t="s">
        <v>721</v>
      </c>
      <c r="B738" s="10">
        <v>0</v>
      </c>
      <c r="C738" s="10">
        <v>0</v>
      </c>
      <c r="D738" s="10">
        <v>0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3">
        <v>0</v>
      </c>
      <c r="P738" s="7"/>
    </row>
    <row r="739" spans="1:16" s="8" customFormat="1" x14ac:dyDescent="0.25">
      <c r="A739" s="11" t="s">
        <v>722</v>
      </c>
      <c r="B739" s="10">
        <v>0</v>
      </c>
      <c r="C739" s="10">
        <v>0</v>
      </c>
      <c r="D739" s="10">
        <v>0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3">
        <v>0</v>
      </c>
      <c r="P739" s="7"/>
    </row>
    <row r="740" spans="1:16" s="8" customFormat="1" ht="31.5" customHeight="1" x14ac:dyDescent="0.25">
      <c r="A740" s="11" t="s">
        <v>723</v>
      </c>
      <c r="B740" s="10">
        <v>0</v>
      </c>
      <c r="C740" s="10">
        <v>0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3">
        <v>0</v>
      </c>
      <c r="P740" s="7"/>
    </row>
    <row r="741" spans="1:16" ht="30" x14ac:dyDescent="0.25">
      <c r="A741" s="14" t="s">
        <v>724</v>
      </c>
      <c r="B741" s="13">
        <v>0</v>
      </c>
      <c r="C741" s="13">
        <v>0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</row>
    <row r="742" spans="1:16" x14ac:dyDescent="0.25">
      <c r="A742" s="24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</row>
    <row r="743" spans="1:16" s="8" customFormat="1" x14ac:dyDescent="0.25">
      <c r="A743" s="11" t="s">
        <v>778</v>
      </c>
      <c r="B743" s="10">
        <v>5966</v>
      </c>
      <c r="C743" s="10">
        <v>8341</v>
      </c>
      <c r="D743" s="10">
        <v>6405</v>
      </c>
      <c r="E743" s="10">
        <v>6642</v>
      </c>
      <c r="F743" s="10">
        <v>4717</v>
      </c>
      <c r="G743" s="10">
        <v>7258</v>
      </c>
      <c r="H743" s="10">
        <v>6675</v>
      </c>
      <c r="I743" s="10">
        <v>13839</v>
      </c>
      <c r="J743" s="10">
        <v>18127</v>
      </c>
      <c r="K743" s="10">
        <f>K744+K751+K770+K779</f>
        <v>20284.579999999998</v>
      </c>
      <c r="L743" s="10">
        <v>25562.819999999996</v>
      </c>
      <c r="M743" s="10">
        <v>18052.82</v>
      </c>
      <c r="N743" s="10">
        <v>20464.57</v>
      </c>
      <c r="O743" s="10">
        <v>15412.59</v>
      </c>
      <c r="P743" s="7"/>
    </row>
    <row r="744" spans="1:16" s="8" customFormat="1" x14ac:dyDescent="0.25">
      <c r="A744" s="11" t="s">
        <v>725</v>
      </c>
      <c r="B744" s="10">
        <v>0</v>
      </c>
      <c r="C744" s="10">
        <v>0</v>
      </c>
      <c r="D744" s="10">
        <v>0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7"/>
    </row>
    <row r="745" spans="1:16" s="8" customFormat="1" x14ac:dyDescent="0.25">
      <c r="A745" s="11" t="s">
        <v>725</v>
      </c>
      <c r="B745" s="10">
        <v>0</v>
      </c>
      <c r="C745" s="10">
        <v>0</v>
      </c>
      <c r="D745" s="10">
        <v>0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7"/>
    </row>
    <row r="746" spans="1:16" s="8" customFormat="1" x14ac:dyDescent="0.25">
      <c r="A746" s="11" t="s">
        <v>726</v>
      </c>
      <c r="B746" s="10">
        <v>0</v>
      </c>
      <c r="C746" s="10">
        <v>0</v>
      </c>
      <c r="D746" s="10">
        <v>0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7"/>
    </row>
    <row r="747" spans="1:16" s="8" customFormat="1" x14ac:dyDescent="0.25">
      <c r="A747" s="11" t="s">
        <v>727</v>
      </c>
      <c r="B747" s="10">
        <v>0</v>
      </c>
      <c r="C747" s="10">
        <v>0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7"/>
    </row>
    <row r="748" spans="1:16" s="8" customFormat="1" x14ac:dyDescent="0.25">
      <c r="A748" s="11" t="s">
        <v>728</v>
      </c>
      <c r="B748" s="10">
        <v>0</v>
      </c>
      <c r="C748" s="10">
        <v>0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7"/>
    </row>
    <row r="749" spans="1:16" s="8" customFormat="1" x14ac:dyDescent="0.25">
      <c r="A749" s="11" t="s">
        <v>729</v>
      </c>
      <c r="B749" s="10">
        <v>0</v>
      </c>
      <c r="C749" s="10">
        <v>0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7"/>
    </row>
    <row r="750" spans="1:16" s="8" customFormat="1" x14ac:dyDescent="0.25">
      <c r="A750" s="11" t="s">
        <v>730</v>
      </c>
      <c r="B750" s="10">
        <v>0</v>
      </c>
      <c r="C750" s="10">
        <v>0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7"/>
    </row>
    <row r="751" spans="1:16" s="8" customFormat="1" ht="30" x14ac:dyDescent="0.25">
      <c r="A751" s="11" t="s">
        <v>731</v>
      </c>
      <c r="B751" s="10">
        <v>0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7"/>
    </row>
    <row r="752" spans="1:16" s="8" customFormat="1" x14ac:dyDescent="0.25">
      <c r="A752" s="11" t="s">
        <v>732</v>
      </c>
      <c r="B752" s="10">
        <v>0</v>
      </c>
      <c r="C752" s="10">
        <v>0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7"/>
    </row>
    <row r="753" spans="1:16" s="8" customFormat="1" x14ac:dyDescent="0.25">
      <c r="A753" s="18" t="s">
        <v>732</v>
      </c>
      <c r="B753" s="10">
        <v>0</v>
      </c>
      <c r="C753" s="10">
        <v>0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7"/>
    </row>
    <row r="754" spans="1:16" s="8" customFormat="1" x14ac:dyDescent="0.25">
      <c r="A754" s="11" t="s">
        <v>733</v>
      </c>
      <c r="B754" s="10">
        <v>0</v>
      </c>
      <c r="C754" s="10">
        <v>0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7"/>
    </row>
    <row r="755" spans="1:16" x14ac:dyDescent="0.25">
      <c r="A755" s="14" t="s">
        <v>734</v>
      </c>
      <c r="B755" s="13">
        <v>0</v>
      </c>
      <c r="C755" s="13">
        <v>0</v>
      </c>
      <c r="D755" s="13">
        <v>0</v>
      </c>
      <c r="E755" s="13">
        <v>0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13">
        <v>0</v>
      </c>
      <c r="L755" s="13">
        <v>0</v>
      </c>
      <c r="M755" s="13">
        <v>0</v>
      </c>
      <c r="N755" s="13">
        <v>0</v>
      </c>
      <c r="O755" s="10">
        <v>0</v>
      </c>
    </row>
    <row r="756" spans="1:16" x14ac:dyDescent="0.25">
      <c r="A756" s="14" t="s">
        <v>735</v>
      </c>
      <c r="B756" s="13">
        <v>0</v>
      </c>
      <c r="C756" s="13">
        <v>0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0">
        <v>0</v>
      </c>
    </row>
    <row r="757" spans="1:16" x14ac:dyDescent="0.25">
      <c r="A757" s="14" t="s">
        <v>736</v>
      </c>
      <c r="B757" s="13">
        <v>0</v>
      </c>
      <c r="C757" s="13">
        <v>0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0">
        <v>0</v>
      </c>
    </row>
    <row r="758" spans="1:16" x14ac:dyDescent="0.25">
      <c r="A758" s="14" t="s">
        <v>800</v>
      </c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0">
        <v>0</v>
      </c>
    </row>
    <row r="759" spans="1:16" x14ac:dyDescent="0.25">
      <c r="A759" s="14" t="s">
        <v>737</v>
      </c>
      <c r="B759" s="13">
        <v>0</v>
      </c>
      <c r="C759" s="13">
        <v>0</v>
      </c>
      <c r="D759" s="13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0">
        <v>0</v>
      </c>
    </row>
    <row r="760" spans="1:16" s="8" customFormat="1" x14ac:dyDescent="0.25">
      <c r="A760" s="11" t="s">
        <v>738</v>
      </c>
      <c r="B760" s="10">
        <v>0</v>
      </c>
      <c r="C760" s="10">
        <v>0</v>
      </c>
      <c r="D760" s="10">
        <v>0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7"/>
    </row>
    <row r="761" spans="1:16" s="8" customFormat="1" x14ac:dyDescent="0.25">
      <c r="A761" s="11" t="s">
        <v>739</v>
      </c>
      <c r="B761" s="10">
        <v>0</v>
      </c>
      <c r="C761" s="10">
        <v>0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7"/>
    </row>
    <row r="762" spans="1:16" s="8" customFormat="1" x14ac:dyDescent="0.25">
      <c r="A762" s="11" t="s">
        <v>740</v>
      </c>
      <c r="B762" s="10">
        <v>0</v>
      </c>
      <c r="C762" s="10">
        <v>0</v>
      </c>
      <c r="D762" s="10">
        <v>0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7"/>
    </row>
    <row r="763" spans="1:16" s="8" customFormat="1" ht="30" x14ac:dyDescent="0.25">
      <c r="A763" s="11" t="s">
        <v>741</v>
      </c>
      <c r="B763" s="10">
        <v>0</v>
      </c>
      <c r="C763" s="10">
        <v>0</v>
      </c>
      <c r="D763" s="10">
        <v>0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7"/>
    </row>
    <row r="764" spans="1:16" s="8" customFormat="1" x14ac:dyDescent="0.25">
      <c r="A764" s="11" t="s">
        <v>742</v>
      </c>
      <c r="B764" s="10">
        <v>0</v>
      </c>
      <c r="C764" s="10">
        <v>0</v>
      </c>
      <c r="D764" s="10">
        <v>0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7"/>
    </row>
    <row r="765" spans="1:16" x14ac:dyDescent="0.25">
      <c r="A765" s="14" t="s">
        <v>743</v>
      </c>
      <c r="B765" s="13">
        <v>0</v>
      </c>
      <c r="C765" s="13">
        <v>0</v>
      </c>
      <c r="D765" s="13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0">
        <v>0</v>
      </c>
    </row>
    <row r="766" spans="1:16" x14ac:dyDescent="0.25">
      <c r="A766" s="14" t="s">
        <v>744</v>
      </c>
      <c r="B766" s="13">
        <v>0</v>
      </c>
      <c r="C766" s="13">
        <v>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0">
        <v>0</v>
      </c>
    </row>
    <row r="767" spans="1:16" x14ac:dyDescent="0.25">
      <c r="A767" s="14" t="s">
        <v>745</v>
      </c>
      <c r="B767" s="13">
        <v>0</v>
      </c>
      <c r="C767" s="13">
        <v>0</v>
      </c>
      <c r="D767" s="13">
        <v>0</v>
      </c>
      <c r="E767" s="13">
        <v>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0</v>
      </c>
      <c r="N767" s="13">
        <v>0</v>
      </c>
      <c r="O767" s="10">
        <v>0</v>
      </c>
    </row>
    <row r="768" spans="1:16" x14ac:dyDescent="0.25">
      <c r="A768" s="14" t="s">
        <v>746</v>
      </c>
      <c r="B768" s="13">
        <v>0</v>
      </c>
      <c r="C768" s="13">
        <v>0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0">
        <v>0</v>
      </c>
    </row>
    <row r="769" spans="1:16" ht="30" x14ac:dyDescent="0.25">
      <c r="A769" s="14" t="s">
        <v>747</v>
      </c>
      <c r="B769" s="13">
        <v>0</v>
      </c>
      <c r="C769" s="13">
        <v>0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  <c r="O769" s="10">
        <v>0</v>
      </c>
    </row>
    <row r="770" spans="1:16" s="8" customFormat="1" x14ac:dyDescent="0.25">
      <c r="A770" s="11" t="s">
        <v>748</v>
      </c>
      <c r="B770" s="10">
        <v>2</v>
      </c>
      <c r="C770" s="10">
        <v>1</v>
      </c>
      <c r="D770" s="10">
        <v>51</v>
      </c>
      <c r="E770" s="10">
        <v>11</v>
      </c>
      <c r="F770" s="10">
        <v>39</v>
      </c>
      <c r="G770" s="10">
        <v>29</v>
      </c>
      <c r="H770" s="10">
        <v>30</v>
      </c>
      <c r="I770" s="10">
        <v>21</v>
      </c>
      <c r="J770" s="10">
        <v>14</v>
      </c>
      <c r="K770" s="10">
        <f>K771</f>
        <v>0</v>
      </c>
      <c r="L770" s="10">
        <v>15.8</v>
      </c>
      <c r="M770" s="10">
        <v>0</v>
      </c>
      <c r="N770" s="10">
        <v>0</v>
      </c>
      <c r="O770" s="10">
        <v>0</v>
      </c>
      <c r="P770" s="7"/>
    </row>
    <row r="771" spans="1:16" s="8" customFormat="1" x14ac:dyDescent="0.25">
      <c r="A771" s="11" t="s">
        <v>748</v>
      </c>
      <c r="B771" s="10">
        <v>2</v>
      </c>
      <c r="C771" s="10">
        <v>1</v>
      </c>
      <c r="D771" s="10">
        <v>51</v>
      </c>
      <c r="E771" s="10">
        <v>11</v>
      </c>
      <c r="F771" s="10">
        <v>39</v>
      </c>
      <c r="G771" s="10">
        <v>29</v>
      </c>
      <c r="H771" s="10">
        <v>30</v>
      </c>
      <c r="I771" s="10">
        <v>21</v>
      </c>
      <c r="J771" s="10">
        <v>14</v>
      </c>
      <c r="K771" s="10">
        <f>SUM(K772:K778)</f>
        <v>0</v>
      </c>
      <c r="L771" s="10">
        <v>15.8</v>
      </c>
      <c r="M771" s="10">
        <v>0</v>
      </c>
      <c r="N771" s="10">
        <v>0</v>
      </c>
      <c r="O771" s="10">
        <v>0</v>
      </c>
      <c r="P771" s="7"/>
    </row>
    <row r="772" spans="1:16" s="8" customFormat="1" x14ac:dyDescent="0.25">
      <c r="A772" s="11" t="s">
        <v>749</v>
      </c>
      <c r="B772" s="10">
        <v>2</v>
      </c>
      <c r="C772" s="10">
        <v>1</v>
      </c>
      <c r="D772" s="10">
        <v>51</v>
      </c>
      <c r="E772" s="10">
        <v>11</v>
      </c>
      <c r="F772" s="10">
        <v>39</v>
      </c>
      <c r="G772" s="10">
        <v>29</v>
      </c>
      <c r="H772" s="10">
        <v>30</v>
      </c>
      <c r="I772" s="10">
        <v>21</v>
      </c>
      <c r="J772" s="10">
        <v>14</v>
      </c>
      <c r="K772" s="10">
        <v>0</v>
      </c>
      <c r="L772" s="10">
        <v>15.8</v>
      </c>
      <c r="M772" s="10">
        <v>0</v>
      </c>
      <c r="N772" s="10">
        <v>0</v>
      </c>
      <c r="O772" s="10">
        <v>0</v>
      </c>
      <c r="P772" s="7"/>
    </row>
    <row r="773" spans="1:16" s="8" customFormat="1" x14ac:dyDescent="0.25">
      <c r="A773" s="11" t="s">
        <v>750</v>
      </c>
      <c r="B773" s="10">
        <v>0</v>
      </c>
      <c r="C773" s="10">
        <v>0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7"/>
    </row>
    <row r="774" spans="1:16" s="8" customFormat="1" x14ac:dyDescent="0.25">
      <c r="A774" s="11" t="s">
        <v>751</v>
      </c>
      <c r="B774" s="10">
        <v>0</v>
      </c>
      <c r="C774" s="10">
        <v>0</v>
      </c>
      <c r="D774" s="10">
        <v>0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7"/>
    </row>
    <row r="775" spans="1:16" s="8" customFormat="1" x14ac:dyDescent="0.25">
      <c r="A775" s="11" t="s">
        <v>752</v>
      </c>
      <c r="B775" s="10">
        <v>0</v>
      </c>
      <c r="C775" s="10">
        <v>0</v>
      </c>
      <c r="D775" s="10">
        <v>0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7"/>
    </row>
    <row r="776" spans="1:16" s="8" customFormat="1" x14ac:dyDescent="0.25">
      <c r="A776" s="11" t="s">
        <v>753</v>
      </c>
      <c r="B776" s="10">
        <v>0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7"/>
    </row>
    <row r="777" spans="1:16" s="8" customFormat="1" x14ac:dyDescent="0.25">
      <c r="A777" s="11" t="s">
        <v>754</v>
      </c>
      <c r="B777" s="10">
        <v>0</v>
      </c>
      <c r="C777" s="10">
        <v>0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7"/>
    </row>
    <row r="778" spans="1:16" s="8" customFormat="1" x14ac:dyDescent="0.25">
      <c r="A778" s="11" t="s">
        <v>755</v>
      </c>
      <c r="B778" s="10">
        <v>0</v>
      </c>
      <c r="C778" s="10">
        <v>0</v>
      </c>
      <c r="D778" s="10">
        <v>0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7"/>
    </row>
    <row r="779" spans="1:16" s="8" customFormat="1" x14ac:dyDescent="0.25">
      <c r="A779" s="11" t="s">
        <v>756</v>
      </c>
      <c r="B779" s="10">
        <v>5964</v>
      </c>
      <c r="C779" s="10">
        <v>8339</v>
      </c>
      <c r="D779" s="10">
        <v>6354</v>
      </c>
      <c r="E779" s="10">
        <v>6631</v>
      </c>
      <c r="F779" s="10">
        <v>0</v>
      </c>
      <c r="G779" s="10">
        <v>7229</v>
      </c>
      <c r="H779" s="10">
        <v>6645</v>
      </c>
      <c r="I779" s="10">
        <v>13818</v>
      </c>
      <c r="J779" s="10">
        <v>18112</v>
      </c>
      <c r="K779" s="10">
        <f>K780+K782</f>
        <v>20284.579999999998</v>
      </c>
      <c r="L779" s="10">
        <v>25547.019999999997</v>
      </c>
      <c r="M779" s="10">
        <v>18052.82</v>
      </c>
      <c r="N779" s="10">
        <v>20464.57</v>
      </c>
      <c r="O779" s="10">
        <v>15412.59</v>
      </c>
      <c r="P779" s="7"/>
    </row>
    <row r="780" spans="1:16" s="8" customFormat="1" x14ac:dyDescent="0.25">
      <c r="A780" s="11" t="s">
        <v>757</v>
      </c>
      <c r="B780" s="10">
        <v>0</v>
      </c>
      <c r="C780" s="10">
        <v>0</v>
      </c>
      <c r="D780" s="10">
        <v>0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17.28</v>
      </c>
      <c r="L780" s="10">
        <v>0</v>
      </c>
      <c r="M780" s="10">
        <v>0</v>
      </c>
      <c r="N780" s="10">
        <v>0</v>
      </c>
      <c r="O780" s="10">
        <v>0</v>
      </c>
      <c r="P780" s="7"/>
    </row>
    <row r="781" spans="1:16" s="8" customFormat="1" x14ac:dyDescent="0.25">
      <c r="A781" s="18" t="s">
        <v>758</v>
      </c>
      <c r="B781" s="10">
        <v>0</v>
      </c>
      <c r="C781" s="10">
        <v>0</v>
      </c>
      <c r="D781" s="10">
        <v>0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7"/>
    </row>
    <row r="782" spans="1:16" s="8" customFormat="1" x14ac:dyDescent="0.25">
      <c r="A782" s="11" t="s">
        <v>759</v>
      </c>
      <c r="B782" s="10">
        <f>SUM(B783:B800)</f>
        <v>5885</v>
      </c>
      <c r="C782" s="10">
        <f>SUM(C783:C800)</f>
        <v>8250</v>
      </c>
      <c r="D782" s="10">
        <f>SUM(D783:D800)</f>
        <v>6221</v>
      </c>
      <c r="E782" s="10">
        <f>SUM(E783:E800)</f>
        <v>6536</v>
      </c>
      <c r="F782" s="10">
        <f>SUM(F783:F800)</f>
        <v>4679</v>
      </c>
      <c r="G782" s="10">
        <v>7229</v>
      </c>
      <c r="H782" s="10">
        <v>6645</v>
      </c>
      <c r="I782" s="10">
        <v>13818</v>
      </c>
      <c r="J782" s="10">
        <v>18112</v>
      </c>
      <c r="K782" s="10">
        <f>SUM(K783:K800)</f>
        <v>20267.3</v>
      </c>
      <c r="L782" s="10">
        <v>25547.019999999997</v>
      </c>
      <c r="M782" s="10">
        <v>18052.82</v>
      </c>
      <c r="N782" s="10">
        <v>20464.57</v>
      </c>
      <c r="O782" s="10">
        <v>15398.59</v>
      </c>
      <c r="P782" s="7"/>
    </row>
    <row r="783" spans="1:16" x14ac:dyDescent="0.25">
      <c r="A783" s="14" t="s">
        <v>760</v>
      </c>
      <c r="B783" s="13">
        <v>0</v>
      </c>
      <c r="C783" s="13">
        <v>0</v>
      </c>
      <c r="D783" s="13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0</v>
      </c>
      <c r="O783" s="13">
        <v>0</v>
      </c>
    </row>
    <row r="784" spans="1:16" x14ac:dyDescent="0.25">
      <c r="A784" s="14" t="s">
        <v>761</v>
      </c>
      <c r="B784" s="13">
        <v>0</v>
      </c>
      <c r="C784" s="13">
        <v>0</v>
      </c>
      <c r="D784" s="13">
        <v>0</v>
      </c>
      <c r="E784" s="13">
        <v>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</row>
    <row r="785" spans="1:15" x14ac:dyDescent="0.25">
      <c r="A785" s="14" t="s">
        <v>762</v>
      </c>
      <c r="B785" s="13">
        <v>5875</v>
      </c>
      <c r="C785" s="13">
        <v>8249</v>
      </c>
      <c r="D785" s="13">
        <v>6141</v>
      </c>
      <c r="E785" s="13">
        <v>6125</v>
      </c>
      <c r="F785" s="13">
        <v>3932</v>
      </c>
      <c r="G785" s="13">
        <v>6033</v>
      </c>
      <c r="H785" s="13">
        <v>4801</v>
      </c>
      <c r="I785" s="13">
        <v>8830</v>
      </c>
      <c r="J785" s="13">
        <v>9181</v>
      </c>
      <c r="K785" s="13">
        <v>9098.1</v>
      </c>
      <c r="L785" s="13">
        <v>8626.7099999999991</v>
      </c>
      <c r="M785" s="13">
        <v>6549.87</v>
      </c>
      <c r="N785" s="13">
        <v>6251.47</v>
      </c>
      <c r="O785" s="13">
        <v>1855.28</v>
      </c>
    </row>
    <row r="786" spans="1:15" x14ac:dyDescent="0.25">
      <c r="A786" s="14" t="s">
        <v>763</v>
      </c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35</v>
      </c>
      <c r="J786" s="13">
        <v>68</v>
      </c>
      <c r="K786" s="13">
        <v>47.6</v>
      </c>
      <c r="L786" s="13">
        <v>25.8</v>
      </c>
      <c r="M786" s="13">
        <v>25</v>
      </c>
      <c r="N786" s="13">
        <v>49.6</v>
      </c>
      <c r="O786" s="13">
        <v>27</v>
      </c>
    </row>
    <row r="787" spans="1:15" x14ac:dyDescent="0.25">
      <c r="A787" s="14" t="s">
        <v>764</v>
      </c>
      <c r="B787" s="13">
        <v>0</v>
      </c>
      <c r="C787" s="13">
        <v>0</v>
      </c>
      <c r="D787" s="13">
        <v>0</v>
      </c>
      <c r="E787" s="13">
        <v>0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13">
        <v>0</v>
      </c>
      <c r="L787" s="13">
        <v>0</v>
      </c>
      <c r="M787" s="13">
        <v>0</v>
      </c>
      <c r="N787" s="13">
        <v>0</v>
      </c>
      <c r="O787" s="13">
        <v>0</v>
      </c>
    </row>
    <row r="788" spans="1:15" x14ac:dyDescent="0.25">
      <c r="A788" s="14" t="s">
        <v>765</v>
      </c>
      <c r="B788" s="13">
        <v>0</v>
      </c>
      <c r="C788" s="13">
        <v>0</v>
      </c>
      <c r="D788" s="13">
        <v>0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</row>
    <row r="789" spans="1:15" x14ac:dyDescent="0.25">
      <c r="A789" s="14" t="s">
        <v>766</v>
      </c>
      <c r="B789" s="13">
        <v>0</v>
      </c>
      <c r="C789" s="13">
        <v>0</v>
      </c>
      <c r="D789" s="13">
        <v>0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</row>
    <row r="790" spans="1:15" x14ac:dyDescent="0.25">
      <c r="A790" s="14" t="s">
        <v>767</v>
      </c>
      <c r="B790" s="13">
        <v>0</v>
      </c>
      <c r="C790" s="13">
        <v>0</v>
      </c>
      <c r="D790" s="13">
        <v>0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</row>
    <row r="791" spans="1:15" x14ac:dyDescent="0.25">
      <c r="A791" s="14" t="s">
        <v>768</v>
      </c>
      <c r="B791" s="13">
        <v>10</v>
      </c>
      <c r="C791" s="13">
        <v>1</v>
      </c>
      <c r="D791" s="13">
        <v>6</v>
      </c>
      <c r="E791" s="13">
        <v>141</v>
      </c>
      <c r="F791" s="13">
        <v>38</v>
      </c>
      <c r="G791" s="13">
        <v>248</v>
      </c>
      <c r="H791" s="13">
        <v>354</v>
      </c>
      <c r="I791" s="13">
        <v>2382</v>
      </c>
      <c r="J791" s="13">
        <v>3379</v>
      </c>
      <c r="K791" s="13">
        <v>3193.55</v>
      </c>
      <c r="L791" s="13">
        <v>6020.66</v>
      </c>
      <c r="M791" s="13">
        <v>3583.05</v>
      </c>
      <c r="N791" s="13">
        <v>5869.76</v>
      </c>
      <c r="O791" s="13">
        <v>3037.54</v>
      </c>
    </row>
    <row r="792" spans="1:15" x14ac:dyDescent="0.25">
      <c r="A792" s="14" t="s">
        <v>769</v>
      </c>
      <c r="B792" s="13">
        <v>0</v>
      </c>
      <c r="C792" s="13">
        <v>0</v>
      </c>
      <c r="D792" s="13">
        <v>0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</row>
    <row r="793" spans="1:15" x14ac:dyDescent="0.25">
      <c r="A793" s="14" t="s">
        <v>770</v>
      </c>
      <c r="B793" s="13">
        <v>0</v>
      </c>
      <c r="C793" s="13">
        <v>0</v>
      </c>
      <c r="D793" s="13">
        <v>0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</row>
    <row r="794" spans="1:15" x14ac:dyDescent="0.25">
      <c r="A794" s="14" t="s">
        <v>771</v>
      </c>
      <c r="B794" s="13">
        <v>0</v>
      </c>
      <c r="C794" s="13">
        <v>0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</row>
    <row r="795" spans="1:15" x14ac:dyDescent="0.25">
      <c r="A795" s="14" t="s">
        <v>772</v>
      </c>
      <c r="B795" s="13">
        <v>0</v>
      </c>
      <c r="C795" s="13">
        <v>0</v>
      </c>
      <c r="D795" s="13">
        <v>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</row>
    <row r="796" spans="1:15" x14ac:dyDescent="0.25">
      <c r="A796" s="14" t="s">
        <v>773</v>
      </c>
      <c r="B796" s="13">
        <v>0</v>
      </c>
      <c r="C796" s="13">
        <v>0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</row>
    <row r="797" spans="1:15" x14ac:dyDescent="0.25">
      <c r="A797" s="14" t="s">
        <v>774</v>
      </c>
      <c r="B797" s="13">
        <v>0</v>
      </c>
      <c r="C797" s="13">
        <v>0</v>
      </c>
      <c r="D797" s="13">
        <v>74</v>
      </c>
      <c r="E797" s="13">
        <v>270</v>
      </c>
      <c r="F797" s="13">
        <v>709</v>
      </c>
      <c r="G797" s="13">
        <v>948</v>
      </c>
      <c r="H797" s="13">
        <v>1490</v>
      </c>
      <c r="I797" s="13">
        <v>2571</v>
      </c>
      <c r="J797" s="13">
        <v>5484</v>
      </c>
      <c r="K797" s="13">
        <v>7928.05</v>
      </c>
      <c r="L797" s="13">
        <v>10873.85</v>
      </c>
      <c r="M797" s="13">
        <v>7894.9</v>
      </c>
      <c r="N797" s="13">
        <v>8293.74</v>
      </c>
      <c r="O797" s="13">
        <v>10478.77</v>
      </c>
    </row>
    <row r="798" spans="1:15" x14ac:dyDescent="0.25">
      <c r="A798" s="14" t="s">
        <v>775</v>
      </c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</row>
    <row r="799" spans="1:15" x14ac:dyDescent="0.25">
      <c r="A799" s="14" t="s">
        <v>776</v>
      </c>
      <c r="B799" s="13">
        <v>0</v>
      </c>
      <c r="C799" s="13">
        <v>0</v>
      </c>
      <c r="D799" s="13">
        <v>0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</row>
    <row r="800" spans="1:15" x14ac:dyDescent="0.25">
      <c r="A800" s="14" t="s">
        <v>777</v>
      </c>
      <c r="B800" s="13">
        <v>0</v>
      </c>
      <c r="C800" s="13">
        <v>0</v>
      </c>
      <c r="D800" s="13">
        <v>0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</row>
    <row r="801" spans="1:16" s="8" customFormat="1" x14ac:dyDescent="0.25">
      <c r="A801" s="11" t="s">
        <v>778</v>
      </c>
      <c r="B801" s="10">
        <f>SUM(B802:B813)</f>
        <v>79</v>
      </c>
      <c r="C801" s="10">
        <f>SUM(C802:C813)</f>
        <v>89</v>
      </c>
      <c r="D801" s="10">
        <f>SUM(D802:D813)</f>
        <v>133</v>
      </c>
      <c r="E801" s="10">
        <f>SUM(E802:E813)</f>
        <v>95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14</v>
      </c>
      <c r="P801" s="7"/>
    </row>
    <row r="802" spans="1:16" x14ac:dyDescent="0.25">
      <c r="A802" s="14" t="s">
        <v>779</v>
      </c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</row>
    <row r="803" spans="1:16" x14ac:dyDescent="0.25">
      <c r="A803" s="14" t="s">
        <v>780</v>
      </c>
      <c r="B803" s="13">
        <v>0</v>
      </c>
      <c r="C803" s="13">
        <v>0</v>
      </c>
      <c r="D803" s="13">
        <v>0</v>
      </c>
      <c r="E803" s="13">
        <v>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  <c r="O803" s="13">
        <v>0</v>
      </c>
    </row>
    <row r="804" spans="1:16" x14ac:dyDescent="0.25">
      <c r="A804" s="14" t="s">
        <v>781</v>
      </c>
      <c r="B804" s="13">
        <v>0</v>
      </c>
      <c r="C804" s="13">
        <v>0</v>
      </c>
      <c r="D804" s="13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</row>
    <row r="805" spans="1:16" ht="30" x14ac:dyDescent="0.25">
      <c r="A805" s="14" t="s">
        <v>782</v>
      </c>
      <c r="B805" s="13">
        <v>0</v>
      </c>
      <c r="C805" s="13">
        <v>0</v>
      </c>
      <c r="D805" s="13">
        <v>0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</row>
    <row r="806" spans="1:16" ht="30" x14ac:dyDescent="0.25">
      <c r="A806" s="14" t="s">
        <v>783</v>
      </c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14</v>
      </c>
    </row>
    <row r="807" spans="1:16" ht="30" x14ac:dyDescent="0.25">
      <c r="A807" s="14" t="s">
        <v>784</v>
      </c>
      <c r="B807" s="13">
        <v>0</v>
      </c>
      <c r="C807" s="13">
        <v>0</v>
      </c>
      <c r="D807" s="13">
        <v>0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</row>
    <row r="808" spans="1:16" ht="30" x14ac:dyDescent="0.25">
      <c r="A808" s="14" t="s">
        <v>785</v>
      </c>
      <c r="B808" s="13">
        <v>0</v>
      </c>
      <c r="C808" s="13">
        <v>0</v>
      </c>
      <c r="D808" s="13">
        <v>0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</row>
    <row r="809" spans="1:16" ht="30" x14ac:dyDescent="0.25">
      <c r="A809" s="14" t="s">
        <v>786</v>
      </c>
      <c r="B809" s="13">
        <v>0</v>
      </c>
      <c r="C809" s="13">
        <v>0</v>
      </c>
      <c r="D809" s="13">
        <v>0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</row>
    <row r="810" spans="1:16" ht="30" x14ac:dyDescent="0.25">
      <c r="A810" s="14" t="s">
        <v>787</v>
      </c>
      <c r="B810" s="13">
        <v>0</v>
      </c>
      <c r="C810" s="13">
        <v>0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</row>
    <row r="811" spans="1:16" x14ac:dyDescent="0.25">
      <c r="A811" s="14" t="s">
        <v>788</v>
      </c>
      <c r="B811" s="13">
        <v>0</v>
      </c>
      <c r="C811" s="13">
        <v>0</v>
      </c>
      <c r="D811" s="13">
        <v>0</v>
      </c>
      <c r="E811" s="13">
        <v>0</v>
      </c>
      <c r="F811" s="13">
        <v>0</v>
      </c>
      <c r="G811" s="13">
        <v>0</v>
      </c>
      <c r="H811" s="13">
        <v>0</v>
      </c>
      <c r="I811" s="13">
        <v>0</v>
      </c>
      <c r="J811" s="13">
        <v>0</v>
      </c>
      <c r="K811" s="13">
        <v>0</v>
      </c>
      <c r="L811" s="13">
        <v>0</v>
      </c>
      <c r="M811" s="13">
        <v>0</v>
      </c>
      <c r="N811" s="13">
        <v>0</v>
      </c>
      <c r="O811" s="13">
        <v>0</v>
      </c>
    </row>
    <row r="812" spans="1:16" x14ac:dyDescent="0.25">
      <c r="A812" s="14" t="s">
        <v>789</v>
      </c>
      <c r="B812" s="13">
        <v>0</v>
      </c>
      <c r="C812" s="13">
        <v>0</v>
      </c>
      <c r="D812" s="13">
        <v>0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</row>
    <row r="813" spans="1:16" ht="30" x14ac:dyDescent="0.25">
      <c r="A813" s="14" t="s">
        <v>790</v>
      </c>
      <c r="B813" s="13">
        <v>79</v>
      </c>
      <c r="C813" s="13">
        <v>89</v>
      </c>
      <c r="D813" s="13">
        <v>133</v>
      </c>
      <c r="E813" s="13">
        <v>95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</row>
  </sheetData>
  <autoFilter ref="A1:O813" xr:uid="{AAEC8D7C-4309-4718-BCCE-45889C46299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augu aizsardzibas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Lazdauska</dc:creator>
  <cp:lastModifiedBy>Nikola Klaudija Siliņa</cp:lastModifiedBy>
  <dcterms:created xsi:type="dcterms:W3CDTF">2023-01-31T07:37:54Z</dcterms:created>
  <dcterms:modified xsi:type="dcterms:W3CDTF">2026-09-01T12:38:48Z</dcterms:modified>
</cp:coreProperties>
</file>